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9EDF34F0-23D8-4814-BBC6-E6AF801C0A7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2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1" i="3" l="1"/>
  <c r="L61" i="3"/>
  <c r="N61" i="3" s="1"/>
  <c r="K61" i="3"/>
  <c r="J61" i="3"/>
  <c r="I61" i="3"/>
  <c r="H61" i="3"/>
  <c r="G61" i="3"/>
  <c r="E61" i="3"/>
  <c r="F61" i="3" s="1"/>
  <c r="D61" i="3"/>
  <c r="C61" i="3"/>
  <c r="N60" i="3"/>
  <c r="F60" i="3"/>
  <c r="N59" i="3"/>
  <c r="F59" i="3"/>
  <c r="N58" i="3"/>
  <c r="F58" i="3"/>
  <c r="N57" i="3"/>
  <c r="F57" i="3"/>
  <c r="N56" i="3"/>
  <c r="F56" i="3"/>
  <c r="N55" i="3"/>
  <c r="F55" i="3"/>
  <c r="M53" i="3"/>
  <c r="L53" i="3"/>
  <c r="K53" i="3"/>
  <c r="J53" i="3"/>
  <c r="I53" i="3"/>
  <c r="H53" i="3"/>
  <c r="G53" i="3"/>
  <c r="E53" i="3"/>
  <c r="F53" i="3" s="1"/>
  <c r="D53" i="3"/>
  <c r="C53" i="3"/>
  <c r="N52" i="3"/>
  <c r="F52" i="3"/>
  <c r="N51" i="3"/>
  <c r="F51" i="3"/>
  <c r="N50" i="3"/>
  <c r="F50" i="3"/>
  <c r="N49" i="3"/>
  <c r="F49" i="3"/>
  <c r="N48" i="3"/>
  <c r="F48" i="3"/>
  <c r="N47" i="3"/>
  <c r="F47" i="3"/>
  <c r="N46" i="3"/>
  <c r="F46" i="3"/>
  <c r="N45" i="3"/>
  <c r="F45" i="3"/>
  <c r="N44" i="3"/>
  <c r="F44" i="3"/>
  <c r="M42" i="3"/>
  <c r="L42" i="3"/>
  <c r="K42" i="3"/>
  <c r="J42" i="3"/>
  <c r="I42" i="3"/>
  <c r="H42" i="3"/>
  <c r="G42" i="3"/>
  <c r="E42" i="3"/>
  <c r="D42" i="3"/>
  <c r="C42" i="3"/>
  <c r="N41" i="3"/>
  <c r="F41" i="3"/>
  <c r="N40" i="3"/>
  <c r="F40" i="3"/>
  <c r="N39" i="3"/>
  <c r="F39" i="3"/>
  <c r="N38" i="3"/>
  <c r="F38" i="3"/>
  <c r="N37" i="3"/>
  <c r="F37" i="3"/>
  <c r="N36" i="3"/>
  <c r="F36" i="3"/>
  <c r="N35" i="3"/>
  <c r="F35" i="3"/>
  <c r="N34" i="3"/>
  <c r="F34" i="3"/>
  <c r="N33" i="3"/>
  <c r="F33" i="3"/>
  <c r="N32" i="3"/>
  <c r="F32" i="3"/>
  <c r="N31" i="3"/>
  <c r="F31" i="3"/>
  <c r="N30" i="3"/>
  <c r="F30" i="3"/>
  <c r="N29" i="3"/>
  <c r="F29" i="3"/>
  <c r="N28" i="3"/>
  <c r="F28" i="3"/>
  <c r="N27" i="3"/>
  <c r="F27" i="3"/>
  <c r="N26" i="3"/>
  <c r="F26" i="3"/>
  <c r="N25" i="3"/>
  <c r="F25" i="3"/>
  <c r="N24" i="3"/>
  <c r="F24" i="3"/>
  <c r="N23" i="3"/>
  <c r="F23" i="3"/>
  <c r="N22" i="3"/>
  <c r="F22" i="3"/>
  <c r="N21" i="3"/>
  <c r="F21" i="3"/>
  <c r="N20" i="3"/>
  <c r="F20" i="3"/>
  <c r="M18" i="3"/>
  <c r="L18" i="3"/>
  <c r="N18" i="3" s="1"/>
  <c r="K18" i="3"/>
  <c r="J18" i="3"/>
  <c r="I18" i="3"/>
  <c r="H18" i="3"/>
  <c r="G18" i="3"/>
  <c r="E18" i="3"/>
  <c r="F18" i="3" s="1"/>
  <c r="D18" i="3"/>
  <c r="C18" i="3"/>
  <c r="N17" i="3"/>
  <c r="F17" i="3"/>
  <c r="N16" i="3"/>
  <c r="F16" i="3"/>
  <c r="M14" i="3"/>
  <c r="L14" i="3"/>
  <c r="N14" i="3" s="1"/>
  <c r="K14" i="3"/>
  <c r="J14" i="3"/>
  <c r="I14" i="3"/>
  <c r="H14" i="3"/>
  <c r="G14" i="3"/>
  <c r="E14" i="3"/>
  <c r="F14" i="3" s="1"/>
  <c r="D14" i="3"/>
  <c r="C14" i="3"/>
  <c r="N13" i="3"/>
  <c r="F13" i="3"/>
  <c r="N12" i="3"/>
  <c r="F12" i="3"/>
  <c r="N11" i="3"/>
  <c r="F11" i="3"/>
  <c r="L9" i="3"/>
  <c r="J9" i="3"/>
  <c r="H9" i="3"/>
  <c r="E9" i="3"/>
  <c r="N7" i="3"/>
  <c r="M7" i="3"/>
  <c r="F7" i="3"/>
  <c r="M24" i="2"/>
  <c r="L24" i="2"/>
  <c r="N24" i="2" s="1"/>
  <c r="K24" i="2"/>
  <c r="J24" i="2"/>
  <c r="I24" i="2"/>
  <c r="H24" i="2"/>
  <c r="G24" i="2"/>
  <c r="E24" i="2"/>
  <c r="F24" i="2" s="1"/>
  <c r="D24" i="2"/>
  <c r="C24" i="2"/>
  <c r="N23" i="2"/>
  <c r="F23" i="2"/>
  <c r="M21" i="2"/>
  <c r="L21" i="2"/>
  <c r="L62" i="3" s="1"/>
  <c r="K21" i="2"/>
  <c r="J21" i="2"/>
  <c r="I21" i="2"/>
  <c r="H21" i="2"/>
  <c r="G21" i="2"/>
  <c r="G62" i="3" s="1"/>
  <c r="E21" i="2"/>
  <c r="D21" i="2"/>
  <c r="C21" i="2"/>
  <c r="C62" i="3" s="1"/>
  <c r="N20" i="2"/>
  <c r="F20" i="2"/>
  <c r="N19" i="2"/>
  <c r="F19" i="2"/>
  <c r="N18" i="2"/>
  <c r="F18" i="2"/>
  <c r="N17" i="2"/>
  <c r="F17" i="2"/>
  <c r="N16" i="2"/>
  <c r="F16" i="2"/>
  <c r="N15" i="2"/>
  <c r="F15" i="2"/>
  <c r="N14" i="2"/>
  <c r="F14" i="2"/>
  <c r="N13" i="2"/>
  <c r="F13" i="2"/>
  <c r="N12" i="2"/>
  <c r="F12" i="2"/>
  <c r="N11" i="2"/>
  <c r="F11" i="2"/>
  <c r="N10" i="2"/>
  <c r="F10" i="2"/>
  <c r="D62" i="3" l="1"/>
  <c r="F42" i="3"/>
  <c r="M62" i="3"/>
  <c r="N62" i="3" s="1"/>
  <c r="N53" i="3"/>
  <c r="I62" i="3"/>
  <c r="K62" i="3"/>
  <c r="N42" i="3"/>
  <c r="E62" i="3"/>
  <c r="F62" i="3" s="1"/>
  <c r="N21" i="2"/>
  <c r="F21" i="2"/>
  <c r="H62" i="3"/>
  <c r="J62" i="3"/>
</calcChain>
</file>

<file path=xl/sharedStrings.xml><?xml version="1.0" encoding="utf-8"?>
<sst xmlns="http://schemas.openxmlformats.org/spreadsheetml/2006/main" count="113" uniqueCount="85">
  <si>
    <t>Annexure - 2</t>
  </si>
  <si>
    <t xml:space="preserve"> BANK WISE SUMMARY OF BANKING FIGURES AS OF JUNE  2025</t>
  </si>
  <si>
    <t>Page 1</t>
  </si>
  <si>
    <t>(Amount Rupees in Lakhs Decimal omitted)</t>
  </si>
  <si>
    <t>No.</t>
  </si>
  <si>
    <t xml:space="preserve">Bank </t>
  </si>
  <si>
    <t>NRI Deposite
(Amt) in Rs. Lakhs</t>
  </si>
  <si>
    <t>Agri Adv</t>
  </si>
  <si>
    <t xml:space="preserve"> 25</t>
  </si>
  <si>
    <t xml:space="preserve"> % of Ag.Adv to Total Adv of  JUNE  24</t>
  </si>
  <si>
    <t>MSME</t>
  </si>
  <si>
    <t>Other PS</t>
  </si>
  <si>
    <t>Total for Priority</t>
  </si>
  <si>
    <t xml:space="preserve">  % of PSA to Total Adv of  </t>
  </si>
  <si>
    <t>A/c</t>
  </si>
  <si>
    <t>Amt</t>
  </si>
  <si>
    <t>A/C</t>
  </si>
  <si>
    <t xml:space="preserve">NATIONALISED BANKS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</si>
  <si>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</si>
  <si>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</si>
  <si>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</si>
  <si>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</si>
  <si>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</si>
  <si>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</si>
  <si>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</si>
  <si>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</si>
  <si>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</si>
  <si>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</si>
  <si>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</si>
  <si>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</si>
  <si>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</si>
  <si>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 xml:space="preserve"> BANK WISE SUMMARY OF BANKING FIGURES AS OF  JUNE  2025</t>
  </si>
  <si>
    <t>Page 2</t>
  </si>
  <si>
    <t>Bank of Baroda Share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</si>
  <si>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</si>
  <si>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</si>
  <si>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</si>
  <si>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</si>
  <si>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</si>
  <si>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</si>
  <si>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</si>
  <si>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</si>
  <si>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</si>
  <si>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</si>
  <si>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</si>
  <si>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</si>
  <si>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</si>
  <si>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</si>
  <si>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</si>
  <si>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</si>
  <si>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</si>
  <si>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</si>
  <si>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</si>
  <si>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</si>
  <si>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</si>
  <si>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</si>
  <si>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</si>
  <si>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</si>
  <si>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</si>
  <si>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</si>
  <si>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</si>
  <si>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</si>
  <si>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</si>
  <si>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</si>
  <si>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</si>
  <si>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</si>
  <si>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</si>
  <si>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</si>
  <si>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</si>
  <si>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</si>
  <si>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</si>
  <si>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</si>
  <si>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</si>
  <si>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</si>
  <si>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</si>
  <si>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</si>
  <si>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</si>
  <si>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</si>
  <si>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</si>
  <si>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</si>
  <si>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</si>
  <si>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</si>
  <si>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</si>
  <si>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 xml:space="preserve"> Total Adv  JUNE  24</t>
  </si>
  <si>
    <t>SBI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</si>
</sst>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name val="Arial"/>
      <family val="2"/>
    </font>
    <font>
      <b/>
      <sz val="18"/>
      <name val="Arial Black"/>
      <family val="2"/>
    </font>
    <font>
      <sz val="16"/>
      <name val="Arial Black"/>
      <family val="2"/>
    </font>
    <font>
      <sz val="12"/>
      <name val="Arial"/>
      <family val="2"/>
    </font>
    <font>
      <sz val="10"/>
      <name val="Arial"/>
    </font>
    <font>
      <b/>
      <sz val="14"/>
      <name val="Arial"/>
      <family val="2"/>
    </font>
    <font>
      <b/>
      <sz val="12"/>
      <name val="Arial Black"/>
      <family val="2"/>
    </font>
    <font>
      <b/>
      <sz val="10"/>
      <name val="Arial"/>
    </font>
    <font>
      <b/>
      <sz val="13"/>
      <name val="Arial"/>
      <family val="2"/>
    </font>
    <font>
      <b/>
      <sz val="12"/>
      <name val="Arial Black"/>
    </font>
    <font>
      <b/>
      <sz val="13"/>
      <name val="Arial"/>
    </font>
    <font>
      <b/>
      <sz val="11"/>
      <name val="Arial"/>
    </font>
    <font>
      <sz val="18"/>
      <name val="Arial Black"/>
      <family val="2"/>
    </font>
    <font>
      <b/>
      <sz val="11"/>
      <name val="Arial Black"/>
      <family val="2"/>
    </font>
    <font>
      <b/>
      <sz val="13"/>
      <name val="Arial Black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4" fillId="2" borderId="0"/>
    <xf numFmtId="0" fontId="4" fillId="3" borderId="0"/>
    <xf numFmtId="0" fontId="4" fillId="4" borderId="0"/>
    <xf numFmtId="0" fontId="4" fillId="5" borderId="0"/>
    <xf numFmtId="0" fontId="4" fillId="6" borderId="0"/>
    <xf numFmtId="0" fontId="4" fillId="7" borderId="0"/>
    <xf numFmtId="0" fontId="4" fillId="8" borderId="0"/>
    <xf numFmtId="0" fontId="4" fillId="9" borderId="0"/>
    <xf numFmtId="0" fontId="4" fillId="10" borderId="0"/>
    <xf numFmtId="0" fontId="4" fillId="11" borderId="0"/>
    <xf numFmtId="0" fontId="4" fillId="12" borderId="0"/>
    <xf numFmtId="0" fontId="4" fillId="13" borderId="0"/>
    <xf numFmtId="0" fontId="5" fillId="14" borderId="0"/>
    <xf numFmtId="0" fontId="5" fillId="15" borderId="0"/>
    <xf numFmtId="0" fontId="5" fillId="16" borderId="0"/>
    <xf numFmtId="0" fontId="5" fillId="17" borderId="0"/>
    <xf numFmtId="0" fontId="5" fillId="18" borderId="0"/>
    <xf numFmtId="0" fontId="5" fillId="19" borderId="0"/>
    <xf numFmtId="0" fontId="5" fillId="20" borderId="0"/>
    <xf numFmtId="0" fontId="5" fillId="21" borderId="0"/>
    <xf numFmtId="0" fontId="5" fillId="22" borderId="0"/>
    <xf numFmtId="0" fontId="5" fillId="23" borderId="0"/>
    <xf numFmtId="0" fontId="5" fillId="24" borderId="0"/>
    <xf numFmtId="0" fontId="5" fillId="25" borderId="0"/>
    <xf numFmtId="0" fontId="6" fillId="26" borderId="0"/>
    <xf numFmtId="0" fontId="7" fillId="27" borderId="4"/>
    <xf numFmtId="0" fontId="8" fillId="28" borderId="5"/>
    <xf numFmtId="0" fontId="9" fillId="0" borderId="0"/>
    <xf numFmtId="0" fontId="10" fillId="29" borderId="0"/>
    <xf numFmtId="0" fontId="11" fillId="0" borderId="6"/>
    <xf numFmtId="0" fontId="12" fillId="0" borderId="7"/>
    <xf numFmtId="0" fontId="13" fillId="0" borderId="8"/>
    <xf numFmtId="0" fontId="13" fillId="0" borderId="0"/>
    <xf numFmtId="0" fontId="14" fillId="30" borderId="4"/>
    <xf numFmtId="0" fontId="15" fillId="0" borderId="9"/>
    <xf numFmtId="0" fontId="16" fillId="31" borderId="0"/>
    <xf numFmtId="0" fontId="1" fillId="0" borderId="0"/>
    <xf numFmtId="0" fontId="4" fillId="0" borderId="0"/>
    <xf numFmtId="0" fontId="4" fillId="32" borderId="10"/>
    <xf numFmtId="0" fontId="17" fillId="27" borderId="11"/>
    <xf numFmtId="9" fontId="25" fillId="0" borderId="0"/>
    <xf numFmtId="0" fontId="18" fillId="0" borderId="0"/>
    <xf numFmtId="0" fontId="19" fillId="0" borderId="12"/>
    <xf numFmtId="0" fontId="20" fillId="0" borderId="0"/>
  </cellStyleXfs>
  <cellXfs count="79">
    <xf numFmtId="0" fontId="0" fillId="0" borderId="0" xfId="0"/>
    <xf numFmtId="0" fontId="2" fillId="0" borderId="0" xfId="37" applyFont="1" applyAlignment="1">
      <alignment horizontal="left"/>
    </xf>
    <xf numFmtId="0" fontId="2" fillId="0" borderId="0" xfId="0" applyFont="1"/>
    <xf numFmtId="2" fontId="2" fillId="0" borderId="0" xfId="37" applyNumberFormat="1" applyFont="1" applyAlignment="1">
      <alignment horizontal="left"/>
    </xf>
    <xf numFmtId="0" fontId="2" fillId="0" borderId="0" xfId="37" applyFont="1"/>
    <xf numFmtId="2" fontId="2" fillId="0" borderId="0" xfId="37" applyNumberFormat="1" applyFont="1"/>
    <xf numFmtId="0" fontId="3" fillId="0" borderId="0" xfId="0" applyFont="1"/>
    <xf numFmtId="0" fontId="2" fillId="0" borderId="3" xfId="37" applyFont="1" applyBorder="1" applyAlignment="1">
      <alignment horizontal="center"/>
    </xf>
    <xf numFmtId="0" fontId="21" fillId="0" borderId="0" xfId="37" applyFont="1" applyAlignment="1">
      <alignment horizontal="left"/>
    </xf>
    <xf numFmtId="2" fontId="21" fillId="0" borderId="0" xfId="37" applyNumberFormat="1" applyFont="1" applyAlignment="1">
      <alignment horizontal="left"/>
    </xf>
    <xf numFmtId="0" fontId="21" fillId="0" borderId="0" xfId="37" applyFont="1"/>
    <xf numFmtId="2" fontId="21" fillId="0" borderId="0" xfId="37" applyNumberFormat="1" applyFont="1"/>
    <xf numFmtId="0" fontId="21" fillId="0" borderId="0" xfId="0" applyFont="1"/>
    <xf numFmtId="0" fontId="21" fillId="0" borderId="3" xfId="37" applyFont="1" applyBorder="1" applyAlignment="1">
      <alignment horizontal="center"/>
    </xf>
    <xf numFmtId="0" fontId="2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3" fillId="0" borderId="3" xfId="37" applyFont="1" applyBorder="1" applyAlignment="1">
      <alignment horizontal="left" vertical="center"/>
    </xf>
    <xf numFmtId="0" fontId="3" fillId="0" borderId="0" xfId="37" applyFont="1" applyAlignment="1">
      <alignment horizontal="center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8" fillId="0" borderId="0" xfId="0" applyFont="1"/>
    <xf numFmtId="0" fontId="29" fillId="0" borderId="0" xfId="0" applyFont="1"/>
    <xf numFmtId="0" fontId="27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2" fillId="0" borderId="15" xfId="0" applyFont="1" applyBorder="1"/>
    <xf numFmtId="0" fontId="27" fillId="0" borderId="15" xfId="0" applyFont="1" applyBorder="1"/>
    <xf numFmtId="3" fontId="2" fillId="0" borderId="15" xfId="0" applyNumberFormat="1" applyFont="1" applyBorder="1" applyAlignment="1">
      <alignment horizontal="right"/>
    </xf>
    <xf numFmtId="2" fontId="2" fillId="0" borderId="15" xfId="0" applyNumberFormat="1" applyFont="1" applyBorder="1" applyAlignment="1">
      <alignment horizontal="right"/>
    </xf>
    <xf numFmtId="0" fontId="30" fillId="0" borderId="15" xfId="0" applyFont="1" applyBorder="1"/>
    <xf numFmtId="0" fontId="28" fillId="0" borderId="15" xfId="0" applyFont="1" applyBorder="1"/>
    <xf numFmtId="2" fontId="28" fillId="0" borderId="15" xfId="0" applyNumberFormat="1" applyFont="1" applyBorder="1"/>
    <xf numFmtId="0" fontId="3" fillId="0" borderId="15" xfId="37" applyFont="1" applyBorder="1" applyAlignment="1">
      <alignment horizontal="center" vertical="center"/>
    </xf>
    <xf numFmtId="2" fontId="3" fillId="0" borderId="15" xfId="37" applyNumberFormat="1" applyFont="1" applyBorder="1" applyAlignment="1">
      <alignment horizontal="center" vertical="center" wrapText="1"/>
    </xf>
    <xf numFmtId="0" fontId="3" fillId="0" borderId="15" xfId="37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1" fontId="2" fillId="0" borderId="15" xfId="0" applyNumberFormat="1" applyFont="1" applyBorder="1" applyAlignment="1">
      <alignment horizontal="right"/>
    </xf>
    <xf numFmtId="1" fontId="34" fillId="0" borderId="15" xfId="0" applyNumberFormat="1" applyFont="1" applyBorder="1" applyAlignment="1">
      <alignment horizontal="right"/>
    </xf>
    <xf numFmtId="2" fontId="34" fillId="0" borderId="15" xfId="0" applyNumberFormat="1" applyFont="1" applyBorder="1" applyAlignment="1">
      <alignment horizontal="right"/>
    </xf>
    <xf numFmtId="2" fontId="35" fillId="0" borderId="15" xfId="0" applyNumberFormat="1" applyFont="1" applyBorder="1" applyAlignment="1">
      <alignment horizontal="right"/>
    </xf>
    <xf numFmtId="0" fontId="3" fillId="0" borderId="15" xfId="37" applyFont="1" applyBorder="1" applyAlignment="1">
      <alignment horizontal="centerContinuous" vertical="center" wrapText="1"/>
    </xf>
    <xf numFmtId="0" fontId="0" fillId="0" borderId="15" xfId="0" applyBorder="1"/>
    <xf numFmtId="0" fontId="26" fillId="0" borderId="15" xfId="0" applyFont="1" applyBorder="1" applyAlignment="1">
      <alignment horizontal="left" vertical="center"/>
    </xf>
    <xf numFmtId="0" fontId="26" fillId="0" borderId="15" xfId="0" applyFont="1" applyBorder="1" applyAlignment="1">
      <alignment horizontal="right" vertical="center"/>
    </xf>
    <xf numFmtId="10" fontId="26" fillId="0" borderId="15" xfId="41" applyNumberFormat="1" applyFont="1" applyBorder="1" applyAlignment="1">
      <alignment horizontal="right" vertical="center"/>
    </xf>
    <xf numFmtId="0" fontId="26" fillId="0" borderId="15" xfId="0" applyFont="1" applyBorder="1"/>
    <xf numFmtId="2" fontId="2" fillId="0" borderId="15" xfId="0" applyNumberFormat="1" applyFont="1" applyBorder="1"/>
    <xf numFmtId="0" fontId="34" fillId="0" borderId="15" xfId="0" applyFont="1" applyBorder="1"/>
    <xf numFmtId="2" fontId="34" fillId="0" borderId="15" xfId="0" applyNumberFormat="1" applyFont="1" applyBorder="1"/>
    <xf numFmtId="0" fontId="27" fillId="0" borderId="2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" xfId="0" applyFont="1" applyBorder="1" applyAlignment="1">
      <alignment horizontal="left"/>
    </xf>
    <xf numFmtId="0" fontId="27" fillId="0" borderId="2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7" fillId="0" borderId="2" xfId="0" applyFont="1" applyBorder="1"/>
    <xf numFmtId="0" fontId="27" fillId="0" borderId="16" xfId="0" applyFont="1" applyBorder="1"/>
    <xf numFmtId="0" fontId="27" fillId="0" borderId="1" xfId="0" applyFont="1" applyBorder="1"/>
    <xf numFmtId="0" fontId="33" fillId="0" borderId="0" xfId="0" applyFont="1" applyAlignment="1">
      <alignment horizontal="center"/>
    </xf>
    <xf numFmtId="0" fontId="3" fillId="0" borderId="13" xfId="37" applyFont="1" applyBorder="1" applyAlignment="1">
      <alignment horizontal="center" vertical="center" wrapText="1"/>
    </xf>
    <xf numFmtId="0" fontId="3" fillId="0" borderId="14" xfId="37" applyFont="1" applyBorder="1" applyAlignment="1">
      <alignment horizontal="center" vertical="center" wrapText="1"/>
    </xf>
    <xf numFmtId="0" fontId="23" fillId="0" borderId="0" xfId="37" applyFont="1" applyAlignment="1">
      <alignment horizontal="center"/>
    </xf>
    <xf numFmtId="2" fontId="3" fillId="0" borderId="13" xfId="37" applyNumberFormat="1" applyFont="1" applyBorder="1" applyAlignment="1">
      <alignment horizontal="center" vertical="center" wrapText="1"/>
    </xf>
    <xf numFmtId="2" fontId="3" fillId="0" borderId="14" xfId="37" applyNumberFormat="1" applyFont="1" applyBorder="1" applyAlignment="1">
      <alignment horizontal="center" vertical="center" wrapText="1"/>
    </xf>
    <xf numFmtId="0" fontId="3" fillId="0" borderId="2" xfId="37" applyFont="1" applyBorder="1" applyAlignment="1">
      <alignment horizontal="center" vertical="center" wrapText="1"/>
    </xf>
    <xf numFmtId="0" fontId="3" fillId="0" borderId="1" xfId="37" applyFont="1" applyBorder="1" applyAlignment="1">
      <alignment horizontal="center" vertical="center" wrapText="1"/>
    </xf>
    <xf numFmtId="0" fontId="3" fillId="0" borderId="2" xfId="37" applyFont="1" applyBorder="1" applyAlignment="1">
      <alignment horizontal="center" vertical="center"/>
    </xf>
    <xf numFmtId="0" fontId="3" fillId="0" borderId="1" xfId="37" applyFont="1" applyBorder="1" applyAlignment="1">
      <alignment horizontal="center" vertical="center"/>
    </xf>
    <xf numFmtId="0" fontId="3" fillId="0" borderId="15" xfId="37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3" fillId="0" borderId="15" xfId="37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2" fontId="3" fillId="0" borderId="15" xfId="37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7" fillId="0" borderId="15" xfId="0" applyFont="1" applyBorder="1" applyAlignment="1">
      <alignment horizontal="center"/>
    </xf>
    <xf numFmtId="0" fontId="27" fillId="0" borderId="15" xfId="0" applyFont="1" applyBorder="1"/>
    <xf numFmtId="0" fontId="30" fillId="0" borderId="15" xfId="0" applyFont="1" applyBorder="1"/>
    <xf numFmtId="0" fontId="28" fillId="0" borderId="15" xfId="0" applyFont="1" applyBorder="1" applyAlignment="1">
      <alignment horizontal="center"/>
    </xf>
    <xf numFmtId="0" fontId="28" fillId="0" borderId="15" xfId="0" applyFont="1" applyBorder="1"/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38" xr:uid="{00000000-0005-0000-0000-000026000000}"/>
    <cellStyle name="Note 2" xfId="39" xr:uid="{00000000-0005-0000-0000-000027000000}"/>
    <cellStyle name="Output" xfId="40" builtinId="21" customBuiltin="1"/>
    <cellStyle name="Percent" xfId="41" builtinId="5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tabSelected="1" view="pageBreakPreview" topLeftCell="A3" zoomScale="80" zoomScaleNormal="90" zoomScaleSheetLayoutView="80" workbookViewId="0">
      <selection activeCell="B23" sqref="B23"/>
    </sheetView>
  </sheetViews>
  <sheetFormatPr defaultRowHeight="15" x14ac:dyDescent="0.25"/>
  <cols>
    <col min="1" max="1" width="7.140625" style="2" customWidth="1"/>
    <col min="2" max="2" width="33.28515625" style="2" customWidth="1"/>
    <col min="3" max="3" width="19.7109375" style="2" customWidth="1"/>
    <col min="4" max="4" width="12.85546875" style="2" customWidth="1"/>
    <col min="5" max="5" width="14.5703125" style="2" customWidth="1"/>
    <col min="6" max="6" width="17.5703125" style="2" customWidth="1"/>
    <col min="7" max="7" width="12.5703125" style="2" customWidth="1"/>
    <col min="8" max="8" width="15" style="2" customWidth="1"/>
    <col min="9" max="9" width="13.140625" style="2" customWidth="1"/>
    <col min="10" max="10" width="14.42578125" style="2" customWidth="1"/>
    <col min="11" max="11" width="12.7109375" style="2" customWidth="1"/>
    <col min="12" max="12" width="14.5703125" style="2" bestFit="1" customWidth="1"/>
    <col min="13" max="13" width="15.5703125" style="2" customWidth="1"/>
    <col min="14" max="14" width="13.42578125" style="2" customWidth="1"/>
    <col min="15" max="18" width="9.140625" style="2" customWidth="1"/>
    <col min="19" max="16384" width="9.140625" style="2"/>
  </cols>
  <sheetData>
    <row r="1" spans="1:14" hidden="1" x14ac:dyDescent="0.25"/>
    <row r="2" spans="1:14" hidden="1" x14ac:dyDescent="0.25"/>
    <row r="3" spans="1:14" ht="27" x14ac:dyDescent="0.5">
      <c r="A3" s="58" t="s">
        <v>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14" ht="24.75" x14ac:dyDescent="0.5">
      <c r="A4" s="61" t="s">
        <v>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</row>
    <row r="5" spans="1:14" ht="15.75" x14ac:dyDescent="0.25">
      <c r="A5" s="1"/>
      <c r="B5" s="1"/>
      <c r="C5" s="1"/>
      <c r="D5" s="1"/>
      <c r="E5" s="1"/>
      <c r="F5" s="3"/>
      <c r="G5" s="3"/>
      <c r="H5" s="1"/>
      <c r="I5" s="1"/>
      <c r="J5" s="1"/>
      <c r="K5" s="1"/>
      <c r="L5" s="1"/>
      <c r="N5" s="17" t="s">
        <v>2</v>
      </c>
    </row>
    <row r="6" spans="1:14" ht="15.75" x14ac:dyDescent="0.25">
      <c r="A6" s="4"/>
      <c r="B6" s="4"/>
      <c r="C6" s="4"/>
      <c r="D6" s="4"/>
      <c r="E6" s="4"/>
      <c r="F6" s="5"/>
      <c r="G6" s="5"/>
      <c r="H6" s="4"/>
      <c r="K6" s="16" t="s">
        <v>3</v>
      </c>
      <c r="L6" s="7"/>
      <c r="M6" s="7"/>
      <c r="N6" s="7"/>
    </row>
    <row r="7" spans="1:14" ht="27" customHeight="1" x14ac:dyDescent="0.25">
      <c r="A7" s="59" t="s">
        <v>4</v>
      </c>
      <c r="B7" s="59" t="s">
        <v>5</v>
      </c>
      <c r="C7" s="59" t="s">
        <v>6</v>
      </c>
      <c r="D7" s="64" t="s">
        <v>7</v>
      </c>
      <c r="E7" s="65" t="s">
        <v>8</v>
      </c>
      <c r="F7" s="62" t="s">
        <v>9</v>
      </c>
      <c r="G7" s="66" t="s">
        <v>10</v>
      </c>
      <c r="H7" s="67"/>
      <c r="I7" s="66" t="s">
        <v>11</v>
      </c>
      <c r="J7" s="67"/>
      <c r="K7" s="64" t="s">
        <v>12</v>
      </c>
      <c r="L7" s="65"/>
      <c r="M7" s="59" t="s">
        <v>83</v>
      </c>
      <c r="N7" s="59" t="s">
        <v>13</v>
      </c>
    </row>
    <row r="8" spans="1:14" s="6" customFormat="1" ht="42" customHeight="1" x14ac:dyDescent="0.25">
      <c r="A8" s="60"/>
      <c r="B8" s="60"/>
      <c r="C8" s="60"/>
      <c r="D8" s="33" t="s">
        <v>14</v>
      </c>
      <c r="E8" s="33" t="s">
        <v>15</v>
      </c>
      <c r="F8" s="63"/>
      <c r="G8" s="34" t="s">
        <v>14</v>
      </c>
      <c r="H8" s="33" t="s">
        <v>15</v>
      </c>
      <c r="I8" s="35" t="s">
        <v>14</v>
      </c>
      <c r="J8" s="33" t="s">
        <v>15</v>
      </c>
      <c r="K8" s="35" t="s">
        <v>16</v>
      </c>
      <c r="L8" s="35" t="s">
        <v>15</v>
      </c>
      <c r="M8" s="60"/>
      <c r="N8" s="60"/>
    </row>
    <row r="9" spans="1:14" ht="18.75" customHeight="1" x14ac:dyDescent="0.4">
      <c r="A9" s="26"/>
      <c r="B9" s="50" t="s">
        <v>17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2"/>
    </row>
    <row r="10" spans="1:14" x14ac:dyDescent="0.25">
      <c r="A10" s="36">
        <v>1</v>
      </c>
      <c r="B10" s="26" t="s">
        <v>18</v>
      </c>
      <c r="C10" s="37">
        <v>2096102</v>
      </c>
      <c r="D10" s="37">
        <v>1057513</v>
      </c>
      <c r="E10" s="37">
        <v>3033636</v>
      </c>
      <c r="F10" s="29">
        <f t="shared" ref="F10:F21" si="0">(E10/M10)*100</f>
        <v>26.719291961257841</v>
      </c>
      <c r="G10" s="37">
        <v>210682</v>
      </c>
      <c r="H10" s="37">
        <v>2380510</v>
      </c>
      <c r="I10" s="37">
        <v>115609</v>
      </c>
      <c r="J10" s="37">
        <v>1112710</v>
      </c>
      <c r="K10" s="37">
        <v>1383804</v>
      </c>
      <c r="L10" s="37">
        <v>6526856</v>
      </c>
      <c r="M10" s="37">
        <v>11353729</v>
      </c>
      <c r="N10" s="29">
        <f t="shared" ref="N10:N21" si="1">(L10/M10)*100</f>
        <v>57.48645224841988</v>
      </c>
    </row>
    <row r="11" spans="1:14" x14ac:dyDescent="0.25">
      <c r="A11" s="36">
        <v>2</v>
      </c>
      <c r="B11" s="26" t="s">
        <v>19</v>
      </c>
      <c r="C11" s="37">
        <v>909118</v>
      </c>
      <c r="D11" s="37">
        <v>203772</v>
      </c>
      <c r="E11" s="37">
        <v>695968</v>
      </c>
      <c r="F11" s="29">
        <f t="shared" si="0"/>
        <v>25.153403057724656</v>
      </c>
      <c r="G11" s="37">
        <v>78055</v>
      </c>
      <c r="H11" s="37">
        <v>896465</v>
      </c>
      <c r="I11" s="37">
        <v>37653</v>
      </c>
      <c r="J11" s="37">
        <v>400018</v>
      </c>
      <c r="K11" s="37">
        <v>319480</v>
      </c>
      <c r="L11" s="37">
        <v>1992450</v>
      </c>
      <c r="M11" s="37">
        <v>2766894</v>
      </c>
      <c r="N11" s="29">
        <f t="shared" si="1"/>
        <v>72.010348065375823</v>
      </c>
    </row>
    <row r="12" spans="1:14" x14ac:dyDescent="0.25">
      <c r="A12" s="36">
        <v>3</v>
      </c>
      <c r="B12" s="26" t="s">
        <v>20</v>
      </c>
      <c r="C12" s="37">
        <v>12178</v>
      </c>
      <c r="D12" s="37">
        <v>5878</v>
      </c>
      <c r="E12" s="37">
        <v>78886</v>
      </c>
      <c r="F12" s="29">
        <f t="shared" si="0"/>
        <v>12.800205099247592</v>
      </c>
      <c r="G12" s="37">
        <v>9756</v>
      </c>
      <c r="H12" s="37">
        <v>314409</v>
      </c>
      <c r="I12" s="37">
        <v>5974</v>
      </c>
      <c r="J12" s="37">
        <v>73695</v>
      </c>
      <c r="K12" s="37">
        <v>21608</v>
      </c>
      <c r="L12" s="37">
        <v>466990</v>
      </c>
      <c r="M12" s="37">
        <v>616287</v>
      </c>
      <c r="N12" s="29">
        <f t="shared" si="1"/>
        <v>75.774760785153674</v>
      </c>
    </row>
    <row r="13" spans="1:14" x14ac:dyDescent="0.25">
      <c r="A13" s="36">
        <v>4</v>
      </c>
      <c r="B13" s="26" t="s">
        <v>21</v>
      </c>
      <c r="C13" s="37">
        <v>102860</v>
      </c>
      <c r="D13" s="37">
        <v>40917</v>
      </c>
      <c r="E13" s="37">
        <v>185532</v>
      </c>
      <c r="F13" s="29">
        <f t="shared" si="0"/>
        <v>11.804144798832896</v>
      </c>
      <c r="G13" s="37">
        <v>24248</v>
      </c>
      <c r="H13" s="37">
        <v>563957</v>
      </c>
      <c r="I13" s="37">
        <v>20451</v>
      </c>
      <c r="J13" s="37">
        <v>176832</v>
      </c>
      <c r="K13" s="37">
        <v>85616</v>
      </c>
      <c r="L13" s="37">
        <v>926321</v>
      </c>
      <c r="M13" s="37">
        <v>1571753</v>
      </c>
      <c r="N13" s="29">
        <f t="shared" si="1"/>
        <v>58.935532491428354</v>
      </c>
    </row>
    <row r="14" spans="1:14" x14ac:dyDescent="0.25">
      <c r="A14" s="36">
        <v>5</v>
      </c>
      <c r="B14" s="26" t="s">
        <v>22</v>
      </c>
      <c r="C14" s="37">
        <v>1511</v>
      </c>
      <c r="D14" s="37">
        <v>68390</v>
      </c>
      <c r="E14" s="37">
        <v>245846</v>
      </c>
      <c r="F14" s="29">
        <f t="shared" si="0"/>
        <v>16.271429195462854</v>
      </c>
      <c r="G14" s="37">
        <v>26190</v>
      </c>
      <c r="H14" s="37">
        <v>637295</v>
      </c>
      <c r="I14" s="37">
        <v>30353</v>
      </c>
      <c r="J14" s="37">
        <v>276041</v>
      </c>
      <c r="K14" s="37">
        <v>124933</v>
      </c>
      <c r="L14" s="37">
        <v>1159182</v>
      </c>
      <c r="M14" s="37">
        <v>1510906</v>
      </c>
      <c r="N14" s="29">
        <f t="shared" si="1"/>
        <v>76.720987275184555</v>
      </c>
    </row>
    <row r="15" spans="1:14" x14ac:dyDescent="0.25">
      <c r="A15" s="36">
        <v>6</v>
      </c>
      <c r="B15" s="26" t="s">
        <v>23</v>
      </c>
      <c r="C15" s="37">
        <v>61903</v>
      </c>
      <c r="D15" s="37">
        <v>8287</v>
      </c>
      <c r="E15" s="37">
        <v>46755</v>
      </c>
      <c r="F15" s="29">
        <f t="shared" si="0"/>
        <v>2.8346809005985238</v>
      </c>
      <c r="G15" s="37">
        <v>15480</v>
      </c>
      <c r="H15" s="37">
        <v>529753</v>
      </c>
      <c r="I15" s="37">
        <v>13576</v>
      </c>
      <c r="J15" s="37">
        <v>184188</v>
      </c>
      <c r="K15" s="37">
        <v>37343</v>
      </c>
      <c r="L15" s="37">
        <v>760696</v>
      </c>
      <c r="M15" s="37">
        <v>1649392</v>
      </c>
      <c r="N15" s="29">
        <f t="shared" si="1"/>
        <v>46.119782319788136</v>
      </c>
    </row>
    <row r="16" spans="1:14" x14ac:dyDescent="0.25">
      <c r="A16" s="36">
        <v>7</v>
      </c>
      <c r="B16" s="26" t="s">
        <v>24</v>
      </c>
      <c r="C16" s="37">
        <v>73611</v>
      </c>
      <c r="D16" s="37">
        <v>13314</v>
      </c>
      <c r="E16" s="37">
        <v>64049</v>
      </c>
      <c r="F16" s="29">
        <f t="shared" si="0"/>
        <v>7.758700055238446</v>
      </c>
      <c r="G16" s="37">
        <v>12923</v>
      </c>
      <c r="H16" s="37">
        <v>258054</v>
      </c>
      <c r="I16" s="37">
        <v>7985</v>
      </c>
      <c r="J16" s="37">
        <v>85719</v>
      </c>
      <c r="K16" s="37">
        <v>34222</v>
      </c>
      <c r="L16" s="37">
        <v>407822</v>
      </c>
      <c r="M16" s="37">
        <v>825512</v>
      </c>
      <c r="N16" s="29">
        <f t="shared" si="1"/>
        <v>49.40231032377482</v>
      </c>
    </row>
    <row r="17" spans="1:14" x14ac:dyDescent="0.25">
      <c r="A17" s="36">
        <v>8</v>
      </c>
      <c r="B17" s="26" t="s">
        <v>25</v>
      </c>
      <c r="C17" s="37">
        <v>107749</v>
      </c>
      <c r="D17" s="37">
        <v>36029</v>
      </c>
      <c r="E17" s="37">
        <v>223300</v>
      </c>
      <c r="F17" s="29">
        <f t="shared" si="0"/>
        <v>8.953517092276158</v>
      </c>
      <c r="G17" s="37">
        <v>32626</v>
      </c>
      <c r="H17" s="37">
        <v>872451</v>
      </c>
      <c r="I17" s="37">
        <v>22783</v>
      </c>
      <c r="J17" s="37">
        <v>227994</v>
      </c>
      <c r="K17" s="37">
        <v>91438</v>
      </c>
      <c r="L17" s="37">
        <v>1323745</v>
      </c>
      <c r="M17" s="37">
        <v>2493992</v>
      </c>
      <c r="N17" s="29">
        <f t="shared" si="1"/>
        <v>53.077355500739372</v>
      </c>
    </row>
    <row r="18" spans="1:14" x14ac:dyDescent="0.25">
      <c r="A18" s="36">
        <v>9</v>
      </c>
      <c r="B18" s="26" t="s">
        <v>26</v>
      </c>
      <c r="C18" s="37">
        <v>3</v>
      </c>
      <c r="D18" s="37">
        <v>294</v>
      </c>
      <c r="E18" s="37">
        <v>6075</v>
      </c>
      <c r="F18" s="29">
        <f t="shared" si="0"/>
        <v>5.0473998620792795</v>
      </c>
      <c r="G18" s="37">
        <v>2139</v>
      </c>
      <c r="H18" s="37">
        <v>40291</v>
      </c>
      <c r="I18" s="37">
        <v>1445</v>
      </c>
      <c r="J18" s="37">
        <v>11414</v>
      </c>
      <c r="K18" s="37">
        <v>3878</v>
      </c>
      <c r="L18" s="37">
        <v>57780</v>
      </c>
      <c r="M18" s="37">
        <v>120359</v>
      </c>
      <c r="N18" s="29">
        <f t="shared" si="1"/>
        <v>48.006380910442928</v>
      </c>
    </row>
    <row r="19" spans="1:14" x14ac:dyDescent="0.25">
      <c r="A19" s="36">
        <v>10</v>
      </c>
      <c r="B19" s="26" t="s">
        <v>27</v>
      </c>
      <c r="C19" s="37">
        <v>404861</v>
      </c>
      <c r="D19" s="37">
        <v>139463</v>
      </c>
      <c r="E19" s="37">
        <v>624053</v>
      </c>
      <c r="F19" s="29">
        <f t="shared" si="0"/>
        <v>19.11165895936055</v>
      </c>
      <c r="G19" s="37">
        <v>50827</v>
      </c>
      <c r="H19" s="37">
        <v>1030760</v>
      </c>
      <c r="I19" s="37">
        <v>22660</v>
      </c>
      <c r="J19" s="37">
        <v>209674</v>
      </c>
      <c r="K19" s="37">
        <v>212950</v>
      </c>
      <c r="L19" s="37">
        <v>1864487</v>
      </c>
      <c r="M19" s="37">
        <v>3265300</v>
      </c>
      <c r="N19" s="29">
        <f t="shared" si="1"/>
        <v>57.100021437540192</v>
      </c>
    </row>
    <row r="20" spans="1:14" x14ac:dyDescent="0.25">
      <c r="A20" s="36">
        <v>11</v>
      </c>
      <c r="B20" s="26" t="s">
        <v>28</v>
      </c>
      <c r="C20" s="37">
        <v>22550</v>
      </c>
      <c r="D20" s="37">
        <v>11694</v>
      </c>
      <c r="E20" s="37">
        <v>34378</v>
      </c>
      <c r="F20" s="29">
        <f t="shared" si="0"/>
        <v>5.1328221115371298</v>
      </c>
      <c r="G20" s="37">
        <v>14488</v>
      </c>
      <c r="H20" s="37">
        <v>242718</v>
      </c>
      <c r="I20" s="37">
        <v>15524</v>
      </c>
      <c r="J20" s="37">
        <v>222888</v>
      </c>
      <c r="K20" s="37">
        <v>41706</v>
      </c>
      <c r="L20" s="37">
        <v>499984</v>
      </c>
      <c r="M20" s="37">
        <v>669768</v>
      </c>
      <c r="N20" s="29">
        <f t="shared" si="1"/>
        <v>74.650326680283314</v>
      </c>
    </row>
    <row r="21" spans="1:14" s="21" customFormat="1" ht="19.5" x14ac:dyDescent="0.4">
      <c r="A21" s="53" t="s">
        <v>29</v>
      </c>
      <c r="B21" s="54"/>
      <c r="C21" s="38">
        <f>SUM(C10:C20)</f>
        <v>3792446</v>
      </c>
      <c r="D21" s="38">
        <f>SUM(D10:D20)</f>
        <v>1585551</v>
      </c>
      <c r="E21" s="38">
        <f>SUM(E10:E20)</f>
        <v>5238478</v>
      </c>
      <c r="F21" s="39">
        <f t="shared" si="0"/>
        <v>19.514599447799892</v>
      </c>
      <c r="G21" s="38">
        <f t="shared" ref="G21:M21" si="2">SUM(G10:G20)</f>
        <v>477414</v>
      </c>
      <c r="H21" s="38">
        <f t="shared" si="2"/>
        <v>7766663</v>
      </c>
      <c r="I21" s="38">
        <f t="shared" si="2"/>
        <v>294013</v>
      </c>
      <c r="J21" s="38">
        <f t="shared" si="2"/>
        <v>2981173</v>
      </c>
      <c r="K21" s="38">
        <f t="shared" si="2"/>
        <v>2356978</v>
      </c>
      <c r="L21" s="38">
        <f t="shared" si="2"/>
        <v>15986313</v>
      </c>
      <c r="M21" s="38">
        <f t="shared" si="2"/>
        <v>26843892</v>
      </c>
      <c r="N21" s="39">
        <f t="shared" si="1"/>
        <v>59.552888232451537</v>
      </c>
    </row>
    <row r="22" spans="1:14" s="22" customFormat="1" ht="19.5" x14ac:dyDescent="0.4">
      <c r="A22" s="27"/>
      <c r="B22" s="50" t="s">
        <v>84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</row>
    <row r="23" spans="1:14" x14ac:dyDescent="0.25">
      <c r="A23" s="36">
        <v>12</v>
      </c>
      <c r="B23" s="26" t="s">
        <v>30</v>
      </c>
      <c r="C23" s="37">
        <v>2383100</v>
      </c>
      <c r="D23" s="37">
        <v>343183</v>
      </c>
      <c r="E23" s="37">
        <v>1512425</v>
      </c>
      <c r="F23" s="29">
        <f>(E23/M23)*100</f>
        <v>9.8904845093272069</v>
      </c>
      <c r="G23" s="37">
        <v>132760</v>
      </c>
      <c r="H23" s="37">
        <v>3215350</v>
      </c>
      <c r="I23" s="37">
        <v>166305</v>
      </c>
      <c r="J23" s="37">
        <v>2058259</v>
      </c>
      <c r="K23" s="37">
        <v>642248</v>
      </c>
      <c r="L23" s="37">
        <v>6786034</v>
      </c>
      <c r="M23" s="37">
        <v>15291718</v>
      </c>
      <c r="N23" s="29">
        <f>(L23/M23)*100</f>
        <v>44.377185088032626</v>
      </c>
    </row>
    <row r="24" spans="1:14" s="21" customFormat="1" ht="20.25" x14ac:dyDescent="0.4">
      <c r="A24" s="53" t="s">
        <v>29</v>
      </c>
      <c r="B24" s="54"/>
      <c r="C24" s="38">
        <f>SUM(C23:C23)</f>
        <v>2383100</v>
      </c>
      <c r="D24" s="38">
        <f>SUM(D23:D23)</f>
        <v>343183</v>
      </c>
      <c r="E24" s="38">
        <f>SUM(E23:E23)</f>
        <v>1512425</v>
      </c>
      <c r="F24" s="40">
        <f>(E24/M24)*100</f>
        <v>9.8904845093272069</v>
      </c>
      <c r="G24" s="38">
        <f t="shared" ref="G24:M24" si="3">SUM(G23:G23)</f>
        <v>132760</v>
      </c>
      <c r="H24" s="38">
        <f t="shared" si="3"/>
        <v>3215350</v>
      </c>
      <c r="I24" s="38">
        <f t="shared" si="3"/>
        <v>166305</v>
      </c>
      <c r="J24" s="38">
        <f t="shared" si="3"/>
        <v>2058259</v>
      </c>
      <c r="K24" s="38">
        <f t="shared" si="3"/>
        <v>642248</v>
      </c>
      <c r="L24" s="38">
        <f t="shared" si="3"/>
        <v>6786034</v>
      </c>
      <c r="M24" s="38">
        <f t="shared" si="3"/>
        <v>15291718</v>
      </c>
      <c r="N24" s="40">
        <f>(L24/M24)*100</f>
        <v>44.377185088032626</v>
      </c>
    </row>
    <row r="25" spans="1:14" s="22" customFormat="1" ht="19.5" hidden="1" x14ac:dyDescent="0.4">
      <c r="A25" s="27"/>
      <c r="B25" s="55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7"/>
    </row>
    <row r="26" spans="1:14" hidden="1" x14ac:dyDescent="0.25">
      <c r="A26" s="26"/>
      <c r="B26" s="26"/>
      <c r="C26" s="26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  <row r="27" spans="1:14" x14ac:dyDescent="0.25"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4" x14ac:dyDescent="0.25"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4" x14ac:dyDescent="0.25"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5"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5"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25"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4:14" x14ac:dyDescent="0.25"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4:14" x14ac:dyDescent="0.25"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4:14" x14ac:dyDescent="0.25"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4:14" x14ac:dyDescent="0.25"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4:14" x14ac:dyDescent="0.25"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4:14" x14ac:dyDescent="0.25"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4:14" x14ac:dyDescent="0.25"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</row>
    <row r="40" spans="4:14" x14ac:dyDescent="0.25"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</row>
    <row r="41" spans="4:14" x14ac:dyDescent="0.25"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4:14" x14ac:dyDescent="0.25"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4:14" x14ac:dyDescent="0.25"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4:14" x14ac:dyDescent="0.25"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</sheetData>
  <mergeCells count="17">
    <mergeCell ref="A3:N3"/>
    <mergeCell ref="M7:M8"/>
    <mergeCell ref="N7:N8"/>
    <mergeCell ref="A4:N4"/>
    <mergeCell ref="A7:A8"/>
    <mergeCell ref="B7:B8"/>
    <mergeCell ref="F7:F8"/>
    <mergeCell ref="D7:E7"/>
    <mergeCell ref="G7:H7"/>
    <mergeCell ref="I7:J7"/>
    <mergeCell ref="C7:C8"/>
    <mergeCell ref="K7:L7"/>
    <mergeCell ref="B9:N9"/>
    <mergeCell ref="A21:B21"/>
    <mergeCell ref="B22:N22"/>
    <mergeCell ref="A24:B24"/>
    <mergeCell ref="B25:N25"/>
  </mergeCells>
  <phoneticPr fontId="1" type="noConversion"/>
  <printOptions horizontalCentered="1" verticalCentered="1"/>
  <pageMargins left="0.59055118110236227" right="0.59055118110236227" top="0.39370078740157483" bottom="0.39370078740157483" header="0" footer="0"/>
  <pageSetup paperSize="9"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62"/>
  <sheetViews>
    <sheetView view="pageBreakPreview" zoomScale="80" zoomScaleSheetLayoutView="80" workbookViewId="0">
      <selection activeCell="M7" sqref="M7:M8"/>
    </sheetView>
  </sheetViews>
  <sheetFormatPr defaultRowHeight="12.75" x14ac:dyDescent="0.2"/>
  <cols>
    <col min="1" max="1" width="6.42578125" customWidth="1"/>
    <col min="2" max="2" width="38.85546875" customWidth="1"/>
    <col min="3" max="3" width="17.7109375" customWidth="1"/>
    <col min="4" max="4" width="13.7109375" customWidth="1"/>
    <col min="5" max="5" width="14.85546875" customWidth="1"/>
    <col min="6" max="6" width="17.28515625" customWidth="1"/>
    <col min="7" max="7" width="13.5703125" customWidth="1"/>
    <col min="8" max="8" width="14.7109375" customWidth="1"/>
    <col min="9" max="9" width="12.7109375" customWidth="1"/>
    <col min="10" max="10" width="14.140625" customWidth="1"/>
    <col min="11" max="11" width="14.28515625" customWidth="1"/>
    <col min="12" max="12" width="15.7109375" customWidth="1"/>
    <col min="13" max="13" width="16" customWidth="1"/>
    <col min="14" max="14" width="14.140625" customWidth="1"/>
  </cols>
  <sheetData>
    <row r="1" spans="1:14" ht="27" x14ac:dyDescent="0.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ht="0.75" customHeight="1" x14ac:dyDescent="0.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27" hidden="1" x14ac:dyDescent="0.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24.75" x14ac:dyDescent="0.5">
      <c r="A4" s="61" t="s">
        <v>31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</row>
    <row r="5" spans="1:14" ht="23.25" x14ac:dyDescent="0.35">
      <c r="A5" s="8"/>
      <c r="B5" s="8"/>
      <c r="C5" s="8"/>
      <c r="D5" s="8"/>
      <c r="E5" s="8"/>
      <c r="F5" s="9"/>
      <c r="G5" s="9"/>
      <c r="H5" s="8"/>
      <c r="I5" s="8"/>
      <c r="J5" s="8"/>
      <c r="K5" s="8"/>
      <c r="L5" s="8"/>
      <c r="N5" s="17" t="s">
        <v>32</v>
      </c>
    </row>
    <row r="6" spans="1:14" ht="23.25" x14ac:dyDescent="0.35">
      <c r="A6" s="10"/>
      <c r="B6" s="10"/>
      <c r="C6" s="10"/>
      <c r="D6" s="10"/>
      <c r="E6" s="10"/>
      <c r="F6" s="11"/>
      <c r="G6" s="11"/>
      <c r="H6" s="10"/>
      <c r="I6" s="12"/>
      <c r="J6" s="12"/>
      <c r="K6" s="16" t="s">
        <v>3</v>
      </c>
      <c r="L6" s="13"/>
      <c r="M6" s="13"/>
      <c r="N6" s="13"/>
    </row>
    <row r="7" spans="1:14" s="15" customFormat="1" ht="27" customHeight="1" x14ac:dyDescent="0.2">
      <c r="A7" s="68" t="s">
        <v>4</v>
      </c>
      <c r="B7" s="68" t="s">
        <v>5</v>
      </c>
      <c r="C7" s="59" t="s">
        <v>6</v>
      </c>
      <c r="D7" s="66" t="s">
        <v>7</v>
      </c>
      <c r="E7" s="69"/>
      <c r="F7" s="72" t="str">
        <f>Sheet1!F7</f>
        <v xml:space="preserve"> % of Ag.Adv to Total Adv of  JUNE  24</v>
      </c>
      <c r="G7" s="66" t="s">
        <v>10</v>
      </c>
      <c r="H7" s="69"/>
      <c r="I7" s="70" t="s">
        <v>11</v>
      </c>
      <c r="J7" s="71"/>
      <c r="K7" s="41" t="s">
        <v>12</v>
      </c>
      <c r="L7" s="41"/>
      <c r="M7" s="68" t="str">
        <f>Sheet1!M7</f>
        <v xml:space="preserve"> Total Adv  JUNE  24</v>
      </c>
      <c r="N7" s="59" t="str">
        <f>Sheet1!N7</f>
        <v xml:space="preserve">  % of PSA to Total Adv of  </v>
      </c>
    </row>
    <row r="8" spans="1:14" s="15" customFormat="1" ht="36.75" customHeight="1" x14ac:dyDescent="0.2">
      <c r="A8" s="68"/>
      <c r="B8" s="68"/>
      <c r="C8" s="73"/>
      <c r="D8" s="35" t="s">
        <v>14</v>
      </c>
      <c r="E8" s="33" t="s">
        <v>15</v>
      </c>
      <c r="F8" s="72"/>
      <c r="G8" s="34" t="s">
        <v>14</v>
      </c>
      <c r="H8" s="33" t="s">
        <v>15</v>
      </c>
      <c r="I8" s="35" t="s">
        <v>14</v>
      </c>
      <c r="J8" s="33" t="s">
        <v>15</v>
      </c>
      <c r="K8" s="35" t="s">
        <v>16</v>
      </c>
      <c r="L8" s="35" t="s">
        <v>15</v>
      </c>
      <c r="M8" s="68"/>
      <c r="N8" s="60"/>
    </row>
    <row r="9" spans="1:14" ht="18" hidden="1" x14ac:dyDescent="0.25">
      <c r="A9" s="42"/>
      <c r="B9" s="43" t="s">
        <v>33</v>
      </c>
      <c r="C9" s="43"/>
      <c r="D9" s="44"/>
      <c r="E9" s="45" t="e">
        <f>Sheet1!#REF!/Sheet2!#REF!</f>
        <v>#REF!</v>
      </c>
      <c r="F9" s="44"/>
      <c r="G9" s="44"/>
      <c r="H9" s="45" t="e">
        <f>Sheet1!#REF!/Sheet2!#REF!</f>
        <v>#REF!</v>
      </c>
      <c r="I9" s="46"/>
      <c r="J9" s="45" t="e">
        <f>Sheet1!#REF!/Sheet2!#REF!</f>
        <v>#REF!</v>
      </c>
      <c r="K9" s="46"/>
      <c r="L9" s="45" t="e">
        <f>Sheet1!#REF!/Sheet2!#REF!</f>
        <v>#REF!</v>
      </c>
      <c r="M9" s="46"/>
      <c r="N9" s="46"/>
    </row>
    <row r="10" spans="1:14" s="23" customFormat="1" ht="19.5" x14ac:dyDescent="0.4">
      <c r="A10" s="30"/>
      <c r="B10" s="50" t="s">
        <v>34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2"/>
    </row>
    <row r="11" spans="1:14" s="20" customFormat="1" ht="15" x14ac:dyDescent="0.25">
      <c r="A11" s="36">
        <v>13</v>
      </c>
      <c r="B11" s="26" t="s">
        <v>35</v>
      </c>
      <c r="C11" s="26">
        <v>0</v>
      </c>
      <c r="D11" s="26">
        <v>979899</v>
      </c>
      <c r="E11" s="26">
        <v>2647792</v>
      </c>
      <c r="F11" s="47">
        <f>(E11/M11)*100</f>
        <v>77.114907033997</v>
      </c>
      <c r="G11" s="26">
        <v>12458</v>
      </c>
      <c r="H11" s="26">
        <v>128584</v>
      </c>
      <c r="I11" s="26">
        <v>76133</v>
      </c>
      <c r="J11" s="26">
        <v>389567</v>
      </c>
      <c r="K11" s="26">
        <v>1068490</v>
      </c>
      <c r="L11" s="26">
        <v>3165943</v>
      </c>
      <c r="M11" s="26">
        <v>3433567</v>
      </c>
      <c r="N11" s="47">
        <f>(L11/M11)*100</f>
        <v>92.205656682977207</v>
      </c>
    </row>
    <row r="12" spans="1:14" s="20" customFormat="1" ht="15" hidden="1" x14ac:dyDescent="0.25">
      <c r="A12" s="36">
        <v>14</v>
      </c>
      <c r="B12" s="26" t="s">
        <v>36</v>
      </c>
      <c r="C12" s="26">
        <v>0</v>
      </c>
      <c r="D12" s="26">
        <v>0</v>
      </c>
      <c r="E12" s="26">
        <v>0</v>
      </c>
      <c r="F12" s="47" t="e">
        <f>(E12/M12)*100</f>
        <v>#DIV/0!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47" t="e">
        <f>(L12/M12)*100</f>
        <v>#DIV/0!</v>
      </c>
    </row>
    <row r="13" spans="1:14" s="20" customFormat="1" ht="15" x14ac:dyDescent="0.25">
      <c r="A13" s="36">
        <v>14</v>
      </c>
      <c r="B13" s="26" t="s">
        <v>37</v>
      </c>
      <c r="C13" s="26">
        <v>0</v>
      </c>
      <c r="D13" s="26">
        <v>4</v>
      </c>
      <c r="E13" s="26">
        <v>5745</v>
      </c>
      <c r="F13" s="47">
        <f>(E13/M13)*100</f>
        <v>9.5253096347387789</v>
      </c>
      <c r="G13" s="26">
        <v>0</v>
      </c>
      <c r="H13" s="26">
        <v>0</v>
      </c>
      <c r="I13" s="26">
        <v>43</v>
      </c>
      <c r="J13" s="26">
        <v>48265</v>
      </c>
      <c r="K13" s="26">
        <v>47</v>
      </c>
      <c r="L13" s="26">
        <v>54010</v>
      </c>
      <c r="M13" s="26">
        <v>60313</v>
      </c>
      <c r="N13" s="47">
        <f>(L13/M13)*100</f>
        <v>89.549516687944546</v>
      </c>
    </row>
    <row r="14" spans="1:14" s="24" customFormat="1" ht="19.5" x14ac:dyDescent="0.4">
      <c r="A14" s="74" t="s">
        <v>29</v>
      </c>
      <c r="B14" s="75"/>
      <c r="C14" s="48">
        <f>SUM(C10:C13)</f>
        <v>0</v>
      </c>
      <c r="D14" s="48">
        <f>SUM(D10:D13)</f>
        <v>979903</v>
      </c>
      <c r="E14" s="48">
        <f>SUM(E10:E13)</f>
        <v>2653537</v>
      </c>
      <c r="F14" s="49">
        <f>(E14/M14)*100</f>
        <v>75.94814361111429</v>
      </c>
      <c r="G14" s="48">
        <f t="shared" ref="G14:M14" si="0">SUM(G10:G13)</f>
        <v>12458</v>
      </c>
      <c r="H14" s="48">
        <f t="shared" si="0"/>
        <v>128584</v>
      </c>
      <c r="I14" s="48">
        <f t="shared" si="0"/>
        <v>76176</v>
      </c>
      <c r="J14" s="48">
        <f t="shared" si="0"/>
        <v>437832</v>
      </c>
      <c r="K14" s="48">
        <f t="shared" si="0"/>
        <v>1068537</v>
      </c>
      <c r="L14" s="48">
        <f t="shared" si="0"/>
        <v>3219953</v>
      </c>
      <c r="M14" s="48">
        <f t="shared" si="0"/>
        <v>3493880</v>
      </c>
      <c r="N14" s="49">
        <f>(L14/M14)*100</f>
        <v>92.159805144996398</v>
      </c>
    </row>
    <row r="15" spans="1:14" s="23" customFormat="1" ht="19.5" x14ac:dyDescent="0.4">
      <c r="A15" s="30"/>
      <c r="B15" s="50" t="s">
        <v>38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2"/>
    </row>
    <row r="16" spans="1:14" s="20" customFormat="1" ht="15" x14ac:dyDescent="0.25">
      <c r="A16" s="36">
        <v>15</v>
      </c>
      <c r="B16" s="26" t="s">
        <v>39</v>
      </c>
      <c r="C16" s="26">
        <v>2557</v>
      </c>
      <c r="D16" s="26">
        <v>296618</v>
      </c>
      <c r="E16" s="26">
        <v>595859</v>
      </c>
      <c r="F16" s="47">
        <f>(E16/M16)*100</f>
        <v>73.642573502421754</v>
      </c>
      <c r="G16" s="26">
        <v>20742</v>
      </c>
      <c r="H16" s="26">
        <v>70438</v>
      </c>
      <c r="I16" s="26">
        <v>12077</v>
      </c>
      <c r="J16" s="26">
        <v>136858</v>
      </c>
      <c r="K16" s="26">
        <v>329437</v>
      </c>
      <c r="L16" s="26">
        <v>803155</v>
      </c>
      <c r="M16" s="26">
        <v>809123</v>
      </c>
      <c r="N16" s="47">
        <f>(L16/M16)*100</f>
        <v>99.262411277395401</v>
      </c>
    </row>
    <row r="17" spans="1:14" s="20" customFormat="1" ht="15" x14ac:dyDescent="0.25">
      <c r="A17" s="36">
        <v>16</v>
      </c>
      <c r="B17" s="26" t="s">
        <v>40</v>
      </c>
      <c r="C17" s="26">
        <v>94</v>
      </c>
      <c r="D17" s="26">
        <v>247416</v>
      </c>
      <c r="E17" s="26">
        <v>611223</v>
      </c>
      <c r="F17" s="47">
        <f>(E17/M17)*100</f>
        <v>84.017138191445198</v>
      </c>
      <c r="G17" s="26">
        <v>10383</v>
      </c>
      <c r="H17" s="26">
        <v>56365</v>
      </c>
      <c r="I17" s="26">
        <v>10050</v>
      </c>
      <c r="J17" s="26">
        <v>70954</v>
      </c>
      <c r="K17" s="26">
        <v>267849</v>
      </c>
      <c r="L17" s="26">
        <v>738542</v>
      </c>
      <c r="M17" s="26">
        <v>727498</v>
      </c>
      <c r="N17" s="47">
        <f>(L17/M17)*100</f>
        <v>101.51807977478975</v>
      </c>
    </row>
    <row r="18" spans="1:14" s="24" customFormat="1" ht="19.5" x14ac:dyDescent="0.4">
      <c r="A18" s="74" t="s">
        <v>29</v>
      </c>
      <c r="B18" s="75"/>
      <c r="C18" s="48">
        <f>SUM(C16:C17)</f>
        <v>2651</v>
      </c>
      <c r="D18" s="48">
        <f>SUM(D16:D17)</f>
        <v>544034</v>
      </c>
      <c r="E18" s="48">
        <f>SUM(E16:E17)</f>
        <v>1207082</v>
      </c>
      <c r="F18" s="49">
        <f>(E18/M18)*100</f>
        <v>78.554308446910454</v>
      </c>
      <c r="G18" s="48">
        <f t="shared" ref="G18:M18" si="1">SUM(G16:G17)</f>
        <v>31125</v>
      </c>
      <c r="H18" s="48">
        <f t="shared" si="1"/>
        <v>126803</v>
      </c>
      <c r="I18" s="48">
        <f t="shared" si="1"/>
        <v>22127</v>
      </c>
      <c r="J18" s="48">
        <f t="shared" si="1"/>
        <v>207812</v>
      </c>
      <c r="K18" s="48">
        <f t="shared" si="1"/>
        <v>597286</v>
      </c>
      <c r="L18" s="48">
        <f t="shared" si="1"/>
        <v>1541697</v>
      </c>
      <c r="M18" s="48">
        <f t="shared" si="1"/>
        <v>1536621</v>
      </c>
      <c r="N18" s="49">
        <f>(L18/M18)*100</f>
        <v>100.33033519651235</v>
      </c>
    </row>
    <row r="19" spans="1:14" s="23" customFormat="1" ht="19.5" x14ac:dyDescent="0.4">
      <c r="A19" s="30"/>
      <c r="B19" s="50" t="s">
        <v>41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2"/>
    </row>
    <row r="20" spans="1:14" s="20" customFormat="1" ht="15" x14ac:dyDescent="0.25">
      <c r="A20" s="36">
        <v>17</v>
      </c>
      <c r="B20" s="26" t="s">
        <v>42</v>
      </c>
      <c r="C20" s="26">
        <v>667452</v>
      </c>
      <c r="D20" s="26">
        <v>90493</v>
      </c>
      <c r="E20" s="26">
        <v>594594</v>
      </c>
      <c r="F20" s="47">
        <f t="shared" ref="F20:F42" si="2">(E20/M20)*100</f>
        <v>6.6081881678896819</v>
      </c>
      <c r="G20" s="26">
        <v>56590</v>
      </c>
      <c r="H20" s="26">
        <v>2882092</v>
      </c>
      <c r="I20" s="26">
        <v>123968</v>
      </c>
      <c r="J20" s="26">
        <v>1499582</v>
      </c>
      <c r="K20" s="26">
        <v>271051</v>
      </c>
      <c r="L20" s="26">
        <v>4976268</v>
      </c>
      <c r="M20" s="26">
        <v>8997837</v>
      </c>
      <c r="N20" s="47">
        <f t="shared" ref="N20:N42" si="3">(L20/M20)*100</f>
        <v>55.305158339720982</v>
      </c>
    </row>
    <row r="21" spans="1:14" s="20" customFormat="1" ht="15" x14ac:dyDescent="0.25">
      <c r="A21" s="36">
        <v>18</v>
      </c>
      <c r="B21" s="26" t="s">
        <v>43</v>
      </c>
      <c r="C21" s="26">
        <v>230</v>
      </c>
      <c r="D21" s="26">
        <v>659</v>
      </c>
      <c r="E21" s="26">
        <v>3617</v>
      </c>
      <c r="F21" s="47">
        <f t="shared" si="2"/>
        <v>6.3662765114846431</v>
      </c>
      <c r="G21" s="26">
        <v>108</v>
      </c>
      <c r="H21" s="26">
        <v>10770</v>
      </c>
      <c r="I21" s="26">
        <v>270</v>
      </c>
      <c r="J21" s="26">
        <v>290</v>
      </c>
      <c r="K21" s="26">
        <v>1037</v>
      </c>
      <c r="L21" s="26">
        <v>14677</v>
      </c>
      <c r="M21" s="26">
        <v>56815</v>
      </c>
      <c r="N21" s="47">
        <f t="shared" si="3"/>
        <v>25.832966646132181</v>
      </c>
    </row>
    <row r="22" spans="1:14" s="20" customFormat="1" ht="15" x14ac:dyDescent="0.25">
      <c r="A22" s="36">
        <v>19</v>
      </c>
      <c r="B22" s="26" t="s">
        <v>44</v>
      </c>
      <c r="C22" s="26">
        <v>985</v>
      </c>
      <c r="D22" s="26">
        <v>34</v>
      </c>
      <c r="E22" s="26">
        <v>1215</v>
      </c>
      <c r="F22" s="47">
        <f t="shared" si="2"/>
        <v>0.78680498892644835</v>
      </c>
      <c r="G22" s="26">
        <v>1538</v>
      </c>
      <c r="H22" s="26">
        <v>137039</v>
      </c>
      <c r="I22" s="26">
        <v>105</v>
      </c>
      <c r="J22" s="26">
        <v>1328</v>
      </c>
      <c r="K22" s="26">
        <v>1677</v>
      </c>
      <c r="L22" s="26">
        <v>139581</v>
      </c>
      <c r="M22" s="26">
        <v>154422</v>
      </c>
      <c r="N22" s="47">
        <f t="shared" si="3"/>
        <v>90.389322764891006</v>
      </c>
    </row>
    <row r="23" spans="1:14" s="20" customFormat="1" ht="15" x14ac:dyDescent="0.25">
      <c r="A23" s="36">
        <v>20</v>
      </c>
      <c r="B23" s="26" t="s">
        <v>45</v>
      </c>
      <c r="C23" s="26">
        <v>67698</v>
      </c>
      <c r="D23" s="26">
        <v>43659</v>
      </c>
      <c r="E23" s="26">
        <v>21756</v>
      </c>
      <c r="F23" s="47">
        <f t="shared" si="2"/>
        <v>4.9388321237477557</v>
      </c>
      <c r="G23" s="26">
        <v>2484</v>
      </c>
      <c r="H23" s="26">
        <v>146969</v>
      </c>
      <c r="I23" s="26">
        <v>129227</v>
      </c>
      <c r="J23" s="26">
        <v>211630</v>
      </c>
      <c r="K23" s="26">
        <v>175370</v>
      </c>
      <c r="L23" s="26">
        <v>380355</v>
      </c>
      <c r="M23" s="26">
        <v>440509</v>
      </c>
      <c r="N23" s="47">
        <f t="shared" si="3"/>
        <v>86.344433371395368</v>
      </c>
    </row>
    <row r="24" spans="1:14" s="20" customFormat="1" ht="15" x14ac:dyDescent="0.25">
      <c r="A24" s="36">
        <v>21</v>
      </c>
      <c r="B24" s="26" t="s">
        <v>46</v>
      </c>
      <c r="C24" s="26">
        <v>405</v>
      </c>
      <c r="D24" s="26">
        <v>530</v>
      </c>
      <c r="E24" s="26">
        <v>4026</v>
      </c>
      <c r="F24" s="47">
        <f t="shared" si="2"/>
        <v>34.787868314179555</v>
      </c>
      <c r="G24" s="26">
        <v>60</v>
      </c>
      <c r="H24" s="26">
        <v>766</v>
      </c>
      <c r="I24" s="26">
        <v>160</v>
      </c>
      <c r="J24" s="26">
        <v>1544</v>
      </c>
      <c r="K24" s="26">
        <v>750</v>
      </c>
      <c r="L24" s="26">
        <v>6336</v>
      </c>
      <c r="M24" s="26">
        <v>11573</v>
      </c>
      <c r="N24" s="47">
        <f t="shared" si="3"/>
        <v>54.748120625594055</v>
      </c>
    </row>
    <row r="25" spans="1:14" s="20" customFormat="1" ht="15" x14ac:dyDescent="0.25">
      <c r="A25" s="36">
        <v>22</v>
      </c>
      <c r="B25" s="26" t="s">
        <v>47</v>
      </c>
      <c r="C25" s="26">
        <v>15183</v>
      </c>
      <c r="D25" s="26">
        <v>14052</v>
      </c>
      <c r="E25" s="26">
        <v>83687</v>
      </c>
      <c r="F25" s="47">
        <f t="shared" si="2"/>
        <v>10.728098524112486</v>
      </c>
      <c r="G25" s="26">
        <v>2995</v>
      </c>
      <c r="H25" s="26">
        <v>144584</v>
      </c>
      <c r="I25" s="26">
        <v>1903</v>
      </c>
      <c r="J25" s="26">
        <v>24049</v>
      </c>
      <c r="K25" s="26">
        <v>18950</v>
      </c>
      <c r="L25" s="26">
        <v>252319</v>
      </c>
      <c r="M25" s="26">
        <v>780073</v>
      </c>
      <c r="N25" s="47">
        <f t="shared" si="3"/>
        <v>32.34556253068623</v>
      </c>
    </row>
    <row r="26" spans="1:14" s="20" customFormat="1" ht="15" x14ac:dyDescent="0.25">
      <c r="A26" s="36">
        <v>23</v>
      </c>
      <c r="B26" s="26" t="s">
        <v>48</v>
      </c>
      <c r="C26" s="26">
        <v>1607092</v>
      </c>
      <c r="D26" s="26">
        <v>261918</v>
      </c>
      <c r="E26" s="26">
        <v>1082800</v>
      </c>
      <c r="F26" s="47">
        <f t="shared" si="2"/>
        <v>5.5338332215715029</v>
      </c>
      <c r="G26" s="26">
        <v>197302</v>
      </c>
      <c r="H26" s="26">
        <v>7621985</v>
      </c>
      <c r="I26" s="26">
        <v>296801</v>
      </c>
      <c r="J26" s="26">
        <v>4186799</v>
      </c>
      <c r="K26" s="26">
        <v>756021</v>
      </c>
      <c r="L26" s="26">
        <v>12891583</v>
      </c>
      <c r="M26" s="26">
        <v>19566907</v>
      </c>
      <c r="N26" s="47">
        <f t="shared" si="3"/>
        <v>65.884623461439247</v>
      </c>
    </row>
    <row r="27" spans="1:14" s="20" customFormat="1" ht="15" x14ac:dyDescent="0.25">
      <c r="A27" s="36">
        <v>24</v>
      </c>
      <c r="B27" s="26" t="s">
        <v>49</v>
      </c>
      <c r="C27" s="26">
        <v>1425295</v>
      </c>
      <c r="D27" s="26">
        <v>108058</v>
      </c>
      <c r="E27" s="26">
        <v>781658</v>
      </c>
      <c r="F27" s="47">
        <f t="shared" si="2"/>
        <v>6.5503545443148559</v>
      </c>
      <c r="G27" s="26">
        <v>114745</v>
      </c>
      <c r="H27" s="26">
        <v>4351111</v>
      </c>
      <c r="I27" s="26">
        <v>85825</v>
      </c>
      <c r="J27" s="26">
        <v>1064858</v>
      </c>
      <c r="K27" s="26">
        <v>308628</v>
      </c>
      <c r="L27" s="26">
        <v>6197626</v>
      </c>
      <c r="M27" s="26">
        <v>11933064</v>
      </c>
      <c r="N27" s="47">
        <f t="shared" si="3"/>
        <v>51.936585607853949</v>
      </c>
    </row>
    <row r="28" spans="1:14" s="20" customFormat="1" ht="15" x14ac:dyDescent="0.25">
      <c r="A28" s="36">
        <v>25</v>
      </c>
      <c r="B28" s="26" t="s">
        <v>50</v>
      </c>
      <c r="C28" s="26">
        <v>76626</v>
      </c>
      <c r="D28" s="26">
        <v>14054</v>
      </c>
      <c r="E28" s="26">
        <v>75891</v>
      </c>
      <c r="F28" s="47">
        <f t="shared" si="2"/>
        <v>10.390803527541633</v>
      </c>
      <c r="G28" s="26">
        <v>6034</v>
      </c>
      <c r="H28" s="26">
        <v>98945</v>
      </c>
      <c r="I28" s="26">
        <v>9867</v>
      </c>
      <c r="J28" s="26">
        <v>118534</v>
      </c>
      <c r="K28" s="26">
        <v>29955</v>
      </c>
      <c r="L28" s="26">
        <v>293370</v>
      </c>
      <c r="M28" s="26">
        <v>730367</v>
      </c>
      <c r="N28" s="47">
        <f t="shared" si="3"/>
        <v>40.167477446270162</v>
      </c>
    </row>
    <row r="29" spans="1:14" s="20" customFormat="1" ht="15" x14ac:dyDescent="0.25">
      <c r="A29" s="36">
        <v>26</v>
      </c>
      <c r="B29" s="26" t="s">
        <v>51</v>
      </c>
      <c r="C29" s="26">
        <v>157600</v>
      </c>
      <c r="D29" s="26">
        <v>129171</v>
      </c>
      <c r="E29" s="26">
        <v>98468</v>
      </c>
      <c r="F29" s="47">
        <f t="shared" si="2"/>
        <v>6.3773867921228895</v>
      </c>
      <c r="G29" s="26">
        <v>31767</v>
      </c>
      <c r="H29" s="26">
        <v>387103</v>
      </c>
      <c r="I29" s="26">
        <v>12540</v>
      </c>
      <c r="J29" s="26">
        <v>126881</v>
      </c>
      <c r="K29" s="26">
        <v>173478</v>
      </c>
      <c r="L29" s="26">
        <v>612453</v>
      </c>
      <c r="M29" s="26">
        <v>1544018</v>
      </c>
      <c r="N29" s="47">
        <f t="shared" si="3"/>
        <v>39.666182648129748</v>
      </c>
    </row>
    <row r="30" spans="1:14" s="20" customFormat="1" ht="15" x14ac:dyDescent="0.25">
      <c r="A30" s="36">
        <v>27</v>
      </c>
      <c r="B30" s="26" t="s">
        <v>52</v>
      </c>
      <c r="C30" s="26">
        <v>0</v>
      </c>
      <c r="D30" s="26">
        <v>71975</v>
      </c>
      <c r="E30" s="26">
        <v>131253</v>
      </c>
      <c r="F30" s="47">
        <f t="shared" si="2"/>
        <v>7.0306599402420957</v>
      </c>
      <c r="G30" s="26">
        <v>12695</v>
      </c>
      <c r="H30" s="26">
        <v>373790</v>
      </c>
      <c r="I30" s="26">
        <v>2597</v>
      </c>
      <c r="J30" s="26">
        <v>21659</v>
      </c>
      <c r="K30" s="26">
        <v>87267</v>
      </c>
      <c r="L30" s="26">
        <v>526702</v>
      </c>
      <c r="M30" s="26">
        <v>1866866</v>
      </c>
      <c r="N30" s="47">
        <f t="shared" si="3"/>
        <v>28.213165808365464</v>
      </c>
    </row>
    <row r="31" spans="1:14" s="20" customFormat="1" ht="15" x14ac:dyDescent="0.25">
      <c r="A31" s="36">
        <v>28</v>
      </c>
      <c r="B31" s="26" t="s">
        <v>53</v>
      </c>
      <c r="C31" s="26">
        <v>72</v>
      </c>
      <c r="D31" s="26">
        <v>3</v>
      </c>
      <c r="E31" s="26">
        <v>0</v>
      </c>
      <c r="F31" s="47">
        <f t="shared" si="2"/>
        <v>0</v>
      </c>
      <c r="G31" s="26">
        <v>333</v>
      </c>
      <c r="H31" s="26">
        <v>3443</v>
      </c>
      <c r="I31" s="26">
        <v>362</v>
      </c>
      <c r="J31" s="26">
        <v>5540</v>
      </c>
      <c r="K31" s="26">
        <v>698</v>
      </c>
      <c r="L31" s="26">
        <v>8983</v>
      </c>
      <c r="M31" s="26">
        <v>15597</v>
      </c>
      <c r="N31" s="47">
        <f t="shared" si="3"/>
        <v>57.5944091812528</v>
      </c>
    </row>
    <row r="32" spans="1:14" s="20" customFormat="1" ht="15" x14ac:dyDescent="0.25">
      <c r="A32" s="36">
        <v>29</v>
      </c>
      <c r="B32" s="26" t="s">
        <v>54</v>
      </c>
      <c r="C32" s="26">
        <v>2257</v>
      </c>
      <c r="D32" s="26">
        <v>340</v>
      </c>
      <c r="E32" s="26">
        <v>2059</v>
      </c>
      <c r="F32" s="47">
        <f t="shared" si="2"/>
        <v>2.2501994470126663</v>
      </c>
      <c r="G32" s="26">
        <v>452</v>
      </c>
      <c r="H32" s="26">
        <v>36289</v>
      </c>
      <c r="I32" s="26">
        <v>479</v>
      </c>
      <c r="J32" s="26">
        <v>6114</v>
      </c>
      <c r="K32" s="26">
        <v>1271</v>
      </c>
      <c r="L32" s="26">
        <v>44462</v>
      </c>
      <c r="M32" s="26">
        <v>91503</v>
      </c>
      <c r="N32" s="47">
        <f t="shared" si="3"/>
        <v>48.590756587215722</v>
      </c>
    </row>
    <row r="33" spans="1:14" s="20" customFormat="1" ht="15" x14ac:dyDescent="0.25">
      <c r="A33" s="36">
        <v>30</v>
      </c>
      <c r="B33" s="26" t="s">
        <v>55</v>
      </c>
      <c r="C33" s="26">
        <v>6834</v>
      </c>
      <c r="D33" s="26">
        <v>59</v>
      </c>
      <c r="E33" s="26">
        <v>3533</v>
      </c>
      <c r="F33" s="47">
        <f t="shared" si="2"/>
        <v>2.2255258300839689</v>
      </c>
      <c r="G33" s="26">
        <v>872</v>
      </c>
      <c r="H33" s="26">
        <v>79166</v>
      </c>
      <c r="I33" s="26">
        <v>327</v>
      </c>
      <c r="J33" s="26">
        <v>4789</v>
      </c>
      <c r="K33" s="26">
        <v>1258</v>
      </c>
      <c r="L33" s="26">
        <v>87488</v>
      </c>
      <c r="M33" s="26">
        <v>158749</v>
      </c>
      <c r="N33" s="47">
        <f t="shared" si="3"/>
        <v>55.110898336367477</v>
      </c>
    </row>
    <row r="34" spans="1:14" s="20" customFormat="1" ht="15" x14ac:dyDescent="0.25">
      <c r="A34" s="36">
        <v>31</v>
      </c>
      <c r="B34" s="26" t="s">
        <v>56</v>
      </c>
      <c r="C34" s="26">
        <v>316028</v>
      </c>
      <c r="D34" s="26">
        <v>160225</v>
      </c>
      <c r="E34" s="26">
        <v>483869</v>
      </c>
      <c r="F34" s="47">
        <f t="shared" si="2"/>
        <v>10.129707925837163</v>
      </c>
      <c r="G34" s="26">
        <v>49166</v>
      </c>
      <c r="H34" s="26">
        <v>2279977</v>
      </c>
      <c r="I34" s="26">
        <v>7086</v>
      </c>
      <c r="J34" s="26">
        <v>98049</v>
      </c>
      <c r="K34" s="26">
        <v>216477</v>
      </c>
      <c r="L34" s="26">
        <v>2861895</v>
      </c>
      <c r="M34" s="26">
        <v>4776732</v>
      </c>
      <c r="N34" s="47">
        <f t="shared" si="3"/>
        <v>59.913241940305625</v>
      </c>
    </row>
    <row r="35" spans="1:14" s="20" customFormat="1" ht="15" x14ac:dyDescent="0.25">
      <c r="A35" s="36">
        <v>32</v>
      </c>
      <c r="B35" s="26" t="s">
        <v>57</v>
      </c>
      <c r="C35" s="26">
        <v>16218</v>
      </c>
      <c r="D35" s="26">
        <v>17022</v>
      </c>
      <c r="E35" s="26">
        <v>9372</v>
      </c>
      <c r="F35" s="47">
        <f t="shared" si="2"/>
        <v>7.7918190887928169</v>
      </c>
      <c r="G35" s="26">
        <v>303</v>
      </c>
      <c r="H35" s="26">
        <v>48889</v>
      </c>
      <c r="I35" s="26">
        <v>1145</v>
      </c>
      <c r="J35" s="26">
        <v>163</v>
      </c>
      <c r="K35" s="26">
        <v>18470</v>
      </c>
      <c r="L35" s="26">
        <v>58423</v>
      </c>
      <c r="M35" s="26">
        <v>120280</v>
      </c>
      <c r="N35" s="47">
        <f t="shared" si="3"/>
        <v>48.572497505819754</v>
      </c>
    </row>
    <row r="36" spans="1:14" s="20" customFormat="1" ht="15" x14ac:dyDescent="0.25">
      <c r="A36" s="36">
        <v>33</v>
      </c>
      <c r="B36" s="26" t="s">
        <v>58</v>
      </c>
      <c r="C36" s="26">
        <v>30317</v>
      </c>
      <c r="D36" s="26">
        <v>58143</v>
      </c>
      <c r="E36" s="26">
        <v>73724</v>
      </c>
      <c r="F36" s="47">
        <f t="shared" si="2"/>
        <v>12.794285575451298</v>
      </c>
      <c r="G36" s="26">
        <v>535</v>
      </c>
      <c r="H36" s="26">
        <v>45257</v>
      </c>
      <c r="I36" s="26">
        <v>7192</v>
      </c>
      <c r="J36" s="26">
        <v>25172</v>
      </c>
      <c r="K36" s="26">
        <v>65870</v>
      </c>
      <c r="L36" s="26">
        <v>144153</v>
      </c>
      <c r="M36" s="26">
        <v>576226</v>
      </c>
      <c r="N36" s="47">
        <f t="shared" si="3"/>
        <v>25.016746901389386</v>
      </c>
    </row>
    <row r="37" spans="1:14" s="20" customFormat="1" ht="15" x14ac:dyDescent="0.25">
      <c r="A37" s="36">
        <v>34</v>
      </c>
      <c r="B37" s="26" t="s">
        <v>59</v>
      </c>
      <c r="C37" s="26">
        <v>8195</v>
      </c>
      <c r="D37" s="26">
        <v>3880</v>
      </c>
      <c r="E37" s="26">
        <v>16430</v>
      </c>
      <c r="F37" s="47">
        <f t="shared" si="2"/>
        <v>9.0589798585189154</v>
      </c>
      <c r="G37" s="26">
        <v>612</v>
      </c>
      <c r="H37" s="26">
        <v>55847</v>
      </c>
      <c r="I37" s="26">
        <v>269</v>
      </c>
      <c r="J37" s="26">
        <v>6758</v>
      </c>
      <c r="K37" s="26">
        <v>4761</v>
      </c>
      <c r="L37" s="26">
        <v>79035</v>
      </c>
      <c r="M37" s="26">
        <v>181367</v>
      </c>
      <c r="N37" s="47">
        <f t="shared" si="3"/>
        <v>43.577387286551577</v>
      </c>
    </row>
    <row r="38" spans="1:14" s="20" customFormat="1" ht="15" x14ac:dyDescent="0.25">
      <c r="A38" s="36">
        <v>35</v>
      </c>
      <c r="B38" s="26" t="s">
        <v>60</v>
      </c>
      <c r="C38" s="26">
        <v>6044</v>
      </c>
      <c r="D38" s="26">
        <v>4197</v>
      </c>
      <c r="E38" s="26">
        <v>34260</v>
      </c>
      <c r="F38" s="47">
        <f t="shared" si="2"/>
        <v>28.196138462298158</v>
      </c>
      <c r="G38" s="26">
        <v>1379</v>
      </c>
      <c r="H38" s="26">
        <v>47536</v>
      </c>
      <c r="I38" s="26">
        <v>855</v>
      </c>
      <c r="J38" s="26">
        <v>5971</v>
      </c>
      <c r="K38" s="26">
        <v>6431</v>
      </c>
      <c r="L38" s="26">
        <v>87768</v>
      </c>
      <c r="M38" s="26">
        <v>121506</v>
      </c>
      <c r="N38" s="47">
        <f t="shared" si="3"/>
        <v>72.233469952101132</v>
      </c>
    </row>
    <row r="39" spans="1:14" s="20" customFormat="1" ht="15" x14ac:dyDescent="0.25">
      <c r="A39" s="36">
        <v>36</v>
      </c>
      <c r="B39" s="26" t="s">
        <v>61</v>
      </c>
      <c r="C39" s="26">
        <v>171541</v>
      </c>
      <c r="D39" s="26">
        <v>35946</v>
      </c>
      <c r="E39" s="26">
        <v>154308</v>
      </c>
      <c r="F39" s="47">
        <f t="shared" si="2"/>
        <v>7.1168678549636306</v>
      </c>
      <c r="G39" s="26">
        <v>26971</v>
      </c>
      <c r="H39" s="26">
        <v>977004</v>
      </c>
      <c r="I39" s="26">
        <v>14504</v>
      </c>
      <c r="J39" s="26">
        <v>155369</v>
      </c>
      <c r="K39" s="26">
        <v>77421</v>
      </c>
      <c r="L39" s="26">
        <v>1286681</v>
      </c>
      <c r="M39" s="26">
        <v>2168201</v>
      </c>
      <c r="N39" s="47">
        <f t="shared" si="3"/>
        <v>59.343252770384289</v>
      </c>
    </row>
    <row r="40" spans="1:14" s="20" customFormat="1" ht="15" x14ac:dyDescent="0.25">
      <c r="A40" s="36">
        <v>37</v>
      </c>
      <c r="B40" s="26" t="s">
        <v>62</v>
      </c>
      <c r="C40" s="26">
        <v>11032</v>
      </c>
      <c r="D40" s="26">
        <v>49569</v>
      </c>
      <c r="E40" s="26">
        <v>82745</v>
      </c>
      <c r="F40" s="47">
        <f t="shared" si="2"/>
        <v>8.5529498348224813</v>
      </c>
      <c r="G40" s="26">
        <v>37720</v>
      </c>
      <c r="H40" s="26">
        <v>59153</v>
      </c>
      <c r="I40" s="26">
        <v>212229</v>
      </c>
      <c r="J40" s="26">
        <v>446885</v>
      </c>
      <c r="K40" s="26">
        <v>299518</v>
      </c>
      <c r="L40" s="26">
        <v>588784</v>
      </c>
      <c r="M40" s="26">
        <v>967444</v>
      </c>
      <c r="N40" s="47">
        <f t="shared" si="3"/>
        <v>60.859750021706681</v>
      </c>
    </row>
    <row r="41" spans="1:14" s="20" customFormat="1" ht="15" hidden="1" x14ac:dyDescent="0.25">
      <c r="A41" s="36">
        <v>39</v>
      </c>
      <c r="B41" s="26" t="s">
        <v>63</v>
      </c>
      <c r="C41" s="26">
        <v>0</v>
      </c>
      <c r="D41" s="26">
        <v>0</v>
      </c>
      <c r="E41" s="26">
        <v>0</v>
      </c>
      <c r="F41" s="47" t="e">
        <f t="shared" si="2"/>
        <v>#DIV/0!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47" t="e">
        <f t="shared" si="3"/>
        <v>#DIV/0!</v>
      </c>
    </row>
    <row r="42" spans="1:14" s="24" customFormat="1" ht="19.5" x14ac:dyDescent="0.4">
      <c r="A42" s="74" t="s">
        <v>29</v>
      </c>
      <c r="B42" s="75"/>
      <c r="C42" s="48">
        <f>SUM(C20:C41)</f>
        <v>4587104</v>
      </c>
      <c r="D42" s="48">
        <f>SUM(D20:D41)</f>
        <v>1063987</v>
      </c>
      <c r="E42" s="48">
        <f>SUM(E20:E41)</f>
        <v>3739265</v>
      </c>
      <c r="F42" s="49">
        <f t="shared" si="2"/>
        <v>6.7666688575197975</v>
      </c>
      <c r="G42" s="48">
        <f t="shared" ref="G42:M42" si="4">SUM(G20:G41)</f>
        <v>544661</v>
      </c>
      <c r="H42" s="48">
        <f t="shared" si="4"/>
        <v>19787715</v>
      </c>
      <c r="I42" s="48">
        <f t="shared" si="4"/>
        <v>907711</v>
      </c>
      <c r="J42" s="48">
        <f t="shared" si="4"/>
        <v>8011964</v>
      </c>
      <c r="K42" s="48">
        <f t="shared" si="4"/>
        <v>2516359</v>
      </c>
      <c r="L42" s="48">
        <f t="shared" si="4"/>
        <v>31538942</v>
      </c>
      <c r="M42" s="48">
        <f t="shared" si="4"/>
        <v>55260056</v>
      </c>
      <c r="N42" s="49">
        <f t="shared" si="3"/>
        <v>57.073669994109309</v>
      </c>
    </row>
    <row r="43" spans="1:14" s="23" customFormat="1" ht="19.5" x14ac:dyDescent="0.4">
      <c r="A43" s="30"/>
      <c r="B43" s="50" t="s">
        <v>64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2"/>
    </row>
    <row r="44" spans="1:14" s="20" customFormat="1" ht="15" x14ac:dyDescent="0.25">
      <c r="A44" s="36">
        <v>38</v>
      </c>
      <c r="B44" s="26" t="s">
        <v>65</v>
      </c>
      <c r="C44" s="26">
        <v>21150</v>
      </c>
      <c r="D44" s="26">
        <v>15359</v>
      </c>
      <c r="E44" s="26">
        <v>6203</v>
      </c>
      <c r="F44" s="47">
        <f t="shared" ref="F44:F53" si="5">(E44/M44)*100</f>
        <v>3.851335829282073</v>
      </c>
      <c r="G44" s="26">
        <v>3817</v>
      </c>
      <c r="H44" s="26">
        <v>28795</v>
      </c>
      <c r="I44" s="26">
        <v>31775</v>
      </c>
      <c r="J44" s="26">
        <v>57718</v>
      </c>
      <c r="K44" s="26">
        <v>50951</v>
      </c>
      <c r="L44" s="26">
        <v>92716</v>
      </c>
      <c r="M44" s="26">
        <v>161061</v>
      </c>
      <c r="N44" s="47">
        <f t="shared" ref="N44:N53" si="6">(L44/M44)*100</f>
        <v>57.565767007531306</v>
      </c>
    </row>
    <row r="45" spans="1:14" s="20" customFormat="1" ht="15" x14ac:dyDescent="0.25">
      <c r="A45" s="36">
        <v>39</v>
      </c>
      <c r="B45" s="26" t="s">
        <v>66</v>
      </c>
      <c r="C45" s="26">
        <v>6482</v>
      </c>
      <c r="D45" s="26">
        <v>62819</v>
      </c>
      <c r="E45" s="26">
        <v>23480</v>
      </c>
      <c r="F45" s="47">
        <f t="shared" si="5"/>
        <v>9.7559759507713792</v>
      </c>
      <c r="G45" s="26">
        <v>68143</v>
      </c>
      <c r="H45" s="26">
        <v>39579</v>
      </c>
      <c r="I45" s="26">
        <v>135363</v>
      </c>
      <c r="J45" s="26">
        <v>146733</v>
      </c>
      <c r="K45" s="26">
        <v>266325</v>
      </c>
      <c r="L45" s="26">
        <v>209791</v>
      </c>
      <c r="M45" s="26">
        <v>240673</v>
      </c>
      <c r="N45" s="47">
        <f t="shared" si="6"/>
        <v>87.168481715855123</v>
      </c>
    </row>
    <row r="46" spans="1:14" s="20" customFormat="1" ht="15" x14ac:dyDescent="0.25">
      <c r="A46" s="36">
        <v>40</v>
      </c>
      <c r="B46" s="26" t="s">
        <v>67</v>
      </c>
      <c r="C46" s="26">
        <v>455</v>
      </c>
      <c r="D46" s="26">
        <v>69318</v>
      </c>
      <c r="E46" s="26">
        <v>27485</v>
      </c>
      <c r="F46" s="47">
        <f t="shared" si="5"/>
        <v>13.552293559886985</v>
      </c>
      <c r="G46" s="26">
        <v>17685</v>
      </c>
      <c r="H46" s="26">
        <v>69950</v>
      </c>
      <c r="I46" s="26">
        <v>52423</v>
      </c>
      <c r="J46" s="26">
        <v>119554</v>
      </c>
      <c r="K46" s="26">
        <v>139426</v>
      </c>
      <c r="L46" s="26">
        <v>216989</v>
      </c>
      <c r="M46" s="26">
        <v>202807</v>
      </c>
      <c r="N46" s="47">
        <f t="shared" si="6"/>
        <v>106.99285527619855</v>
      </c>
    </row>
    <row r="47" spans="1:14" s="20" customFormat="1" ht="15" x14ac:dyDescent="0.25">
      <c r="A47" s="36">
        <v>41</v>
      </c>
      <c r="B47" s="26" t="s">
        <v>68</v>
      </c>
      <c r="C47" s="26">
        <v>93832</v>
      </c>
      <c r="D47" s="26">
        <v>253595</v>
      </c>
      <c r="E47" s="26">
        <v>175635</v>
      </c>
      <c r="F47" s="47">
        <f t="shared" si="5"/>
        <v>18.316529146261086</v>
      </c>
      <c r="G47" s="26">
        <v>72008</v>
      </c>
      <c r="H47" s="26">
        <v>491362</v>
      </c>
      <c r="I47" s="26">
        <v>19719</v>
      </c>
      <c r="J47" s="26">
        <v>88037</v>
      </c>
      <c r="K47" s="26">
        <v>345322</v>
      </c>
      <c r="L47" s="26">
        <v>755034</v>
      </c>
      <c r="M47" s="26">
        <v>958888</v>
      </c>
      <c r="N47" s="47">
        <f t="shared" si="6"/>
        <v>78.740582841791735</v>
      </c>
    </row>
    <row r="48" spans="1:14" s="20" customFormat="1" ht="15" x14ac:dyDescent="0.25">
      <c r="A48" s="36">
        <v>42</v>
      </c>
      <c r="B48" s="26" t="s">
        <v>69</v>
      </c>
      <c r="C48" s="26">
        <v>1747</v>
      </c>
      <c r="D48" s="26">
        <v>104551</v>
      </c>
      <c r="E48" s="26">
        <v>38282</v>
      </c>
      <c r="F48" s="47">
        <f t="shared" si="5"/>
        <v>39.527920039649764</v>
      </c>
      <c r="G48" s="26">
        <v>22231</v>
      </c>
      <c r="H48" s="26">
        <v>25541</v>
      </c>
      <c r="I48" s="26">
        <v>18839</v>
      </c>
      <c r="J48" s="26">
        <v>5631</v>
      </c>
      <c r="K48" s="26">
        <v>145621</v>
      </c>
      <c r="L48" s="26">
        <v>69454</v>
      </c>
      <c r="M48" s="26">
        <v>96848</v>
      </c>
      <c r="N48" s="47">
        <f t="shared" si="6"/>
        <v>71.714439121096973</v>
      </c>
    </row>
    <row r="49" spans="1:14" s="20" customFormat="1" ht="15" x14ac:dyDescent="0.25">
      <c r="A49" s="36">
        <v>43</v>
      </c>
      <c r="B49" s="26" t="s">
        <v>70</v>
      </c>
      <c r="C49" s="26">
        <v>258</v>
      </c>
      <c r="D49" s="26">
        <v>44981</v>
      </c>
      <c r="E49" s="26">
        <v>9112</v>
      </c>
      <c r="F49" s="47">
        <f t="shared" si="5"/>
        <v>36.386870058302051</v>
      </c>
      <c r="G49" s="26">
        <v>395</v>
      </c>
      <c r="H49" s="26">
        <v>129</v>
      </c>
      <c r="I49" s="26">
        <v>4233</v>
      </c>
      <c r="J49" s="26">
        <v>1329</v>
      </c>
      <c r="K49" s="26">
        <v>49609</v>
      </c>
      <c r="L49" s="26">
        <v>10571</v>
      </c>
      <c r="M49" s="26">
        <v>25042</v>
      </c>
      <c r="N49" s="47">
        <f t="shared" si="6"/>
        <v>42.213082022202698</v>
      </c>
    </row>
    <row r="50" spans="1:14" s="20" customFormat="1" ht="15" x14ac:dyDescent="0.25">
      <c r="A50" s="36">
        <v>44</v>
      </c>
      <c r="B50" s="26" t="s">
        <v>71</v>
      </c>
      <c r="C50" s="31">
        <v>580</v>
      </c>
      <c r="D50" s="26">
        <v>50944</v>
      </c>
      <c r="E50" s="26">
        <v>14015</v>
      </c>
      <c r="F50" s="47">
        <f t="shared" si="5"/>
        <v>23.791335642018062</v>
      </c>
      <c r="G50" s="26">
        <v>9704</v>
      </c>
      <c r="H50" s="26">
        <v>33201</v>
      </c>
      <c r="I50" s="26">
        <v>20235</v>
      </c>
      <c r="J50" s="26">
        <v>5693</v>
      </c>
      <c r="K50" s="26">
        <v>80883</v>
      </c>
      <c r="L50" s="26">
        <v>52909</v>
      </c>
      <c r="M50" s="26">
        <v>58908</v>
      </c>
      <c r="N50" s="47">
        <f t="shared" si="6"/>
        <v>89.816323759081968</v>
      </c>
    </row>
    <row r="51" spans="1:14" s="20" customFormat="1" ht="15" x14ac:dyDescent="0.25">
      <c r="A51" s="36">
        <v>45</v>
      </c>
      <c r="B51" s="26" t="s">
        <v>72</v>
      </c>
      <c r="C51" s="31">
        <v>0</v>
      </c>
      <c r="D51" s="26">
        <v>311</v>
      </c>
      <c r="E51" s="26">
        <v>1315</v>
      </c>
      <c r="F51" s="47">
        <f t="shared" si="5"/>
        <v>29.080053073861123</v>
      </c>
      <c r="G51" s="26">
        <v>505</v>
      </c>
      <c r="H51" s="26">
        <v>2552</v>
      </c>
      <c r="I51" s="26">
        <v>0</v>
      </c>
      <c r="J51" s="26">
        <v>0</v>
      </c>
      <c r="K51" s="26">
        <v>816</v>
      </c>
      <c r="L51" s="26">
        <v>3866</v>
      </c>
      <c r="M51" s="26">
        <v>4522</v>
      </c>
      <c r="N51" s="47">
        <f t="shared" si="6"/>
        <v>85.493144626271572</v>
      </c>
    </row>
    <row r="52" spans="1:14" s="20" customFormat="1" ht="15" x14ac:dyDescent="0.25">
      <c r="A52" s="36">
        <v>46</v>
      </c>
      <c r="B52" s="26" t="s">
        <v>73</v>
      </c>
      <c r="C52" s="31">
        <v>0</v>
      </c>
      <c r="D52" s="26">
        <v>0</v>
      </c>
      <c r="E52" s="26">
        <v>0</v>
      </c>
      <c r="F52" s="47">
        <f t="shared" si="5"/>
        <v>0</v>
      </c>
      <c r="G52" s="26">
        <v>84</v>
      </c>
      <c r="H52" s="26">
        <v>4539</v>
      </c>
      <c r="I52" s="26">
        <v>129</v>
      </c>
      <c r="J52" s="26">
        <v>2336</v>
      </c>
      <c r="K52" s="26">
        <v>213</v>
      </c>
      <c r="L52" s="26">
        <v>6875</v>
      </c>
      <c r="M52" s="26">
        <v>18763</v>
      </c>
      <c r="N52" s="47">
        <f t="shared" si="6"/>
        <v>36.641262058306239</v>
      </c>
    </row>
    <row r="53" spans="1:14" s="24" customFormat="1" ht="19.5" x14ac:dyDescent="0.4">
      <c r="A53" s="53" t="s">
        <v>29</v>
      </c>
      <c r="B53" s="54"/>
      <c r="C53" s="48">
        <f>SUM(C44:C52)</f>
        <v>124504</v>
      </c>
      <c r="D53" s="48">
        <f>SUM(D44:D52)</f>
        <v>601878</v>
      </c>
      <c r="E53" s="48">
        <f>SUM(E44:E52)</f>
        <v>295527</v>
      </c>
      <c r="F53" s="49">
        <f t="shared" si="5"/>
        <v>16.719943061206941</v>
      </c>
      <c r="G53" s="48">
        <f t="shared" ref="G53:M53" si="7">SUM(G44:G52)</f>
        <v>194572</v>
      </c>
      <c r="H53" s="48">
        <f t="shared" si="7"/>
        <v>695648</v>
      </c>
      <c r="I53" s="48">
        <f t="shared" si="7"/>
        <v>282716</v>
      </c>
      <c r="J53" s="48">
        <f t="shared" si="7"/>
        <v>427031</v>
      </c>
      <c r="K53" s="48">
        <f t="shared" si="7"/>
        <v>1079166</v>
      </c>
      <c r="L53" s="48">
        <f t="shared" si="7"/>
        <v>1418205</v>
      </c>
      <c r="M53" s="48">
        <f t="shared" si="7"/>
        <v>1767512</v>
      </c>
      <c r="N53" s="49">
        <f t="shared" si="6"/>
        <v>80.237361896270016</v>
      </c>
    </row>
    <row r="54" spans="1:14" s="23" customFormat="1" ht="19.5" hidden="1" x14ac:dyDescent="0.4">
      <c r="A54" s="30"/>
      <c r="B54" s="76" t="s">
        <v>74</v>
      </c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</row>
    <row r="55" spans="1:14" s="20" customFormat="1" hidden="1" x14ac:dyDescent="0.2">
      <c r="A55" s="31">
        <v>49</v>
      </c>
      <c r="B55" s="31" t="s">
        <v>75</v>
      </c>
      <c r="C55" s="31">
        <v>0</v>
      </c>
      <c r="D55" s="31">
        <v>0</v>
      </c>
      <c r="E55" s="31">
        <v>0</v>
      </c>
      <c r="F55" s="32" t="e">
        <f t="shared" ref="F55:F62" si="8">(E55/M55)*100</f>
        <v>#DIV/0!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2" t="e">
        <f t="shared" ref="N55:N62" si="9">(L55/M55)*100</f>
        <v>#DIV/0!</v>
      </c>
    </row>
    <row r="56" spans="1:14" s="20" customFormat="1" hidden="1" x14ac:dyDescent="0.2">
      <c r="A56" s="31">
        <v>50</v>
      </c>
      <c r="B56" s="31" t="s">
        <v>76</v>
      </c>
      <c r="C56" s="31">
        <v>0</v>
      </c>
      <c r="D56" s="31">
        <v>0</v>
      </c>
      <c r="E56" s="31">
        <v>0</v>
      </c>
      <c r="F56" s="32" t="e">
        <f t="shared" si="8"/>
        <v>#DIV/0!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2" t="e">
        <f t="shared" si="9"/>
        <v>#DIV/0!</v>
      </c>
    </row>
    <row r="57" spans="1:14" s="20" customFormat="1" hidden="1" x14ac:dyDescent="0.2">
      <c r="A57" s="31">
        <v>51</v>
      </c>
      <c r="B57" s="31" t="s">
        <v>77</v>
      </c>
      <c r="C57" s="31">
        <v>0</v>
      </c>
      <c r="D57" s="31">
        <v>0</v>
      </c>
      <c r="E57" s="31">
        <v>0</v>
      </c>
      <c r="F57" s="32" t="e">
        <f t="shared" si="8"/>
        <v>#DIV/0!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2" t="e">
        <f t="shared" si="9"/>
        <v>#DIV/0!</v>
      </c>
    </row>
    <row r="58" spans="1:14" s="20" customFormat="1" hidden="1" x14ac:dyDescent="0.2">
      <c r="A58" s="31">
        <v>52</v>
      </c>
      <c r="B58" s="31" t="s">
        <v>78</v>
      </c>
      <c r="C58" s="31">
        <v>0</v>
      </c>
      <c r="D58" s="31">
        <v>0</v>
      </c>
      <c r="E58" s="31">
        <v>0</v>
      </c>
      <c r="F58" s="32" t="e">
        <f t="shared" si="8"/>
        <v>#DIV/0!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2" t="e">
        <f t="shared" si="9"/>
        <v>#DIV/0!</v>
      </c>
    </row>
    <row r="59" spans="1:14" s="20" customFormat="1" hidden="1" x14ac:dyDescent="0.2">
      <c r="A59" s="31">
        <v>53</v>
      </c>
      <c r="B59" s="31" t="s">
        <v>79</v>
      </c>
      <c r="C59" s="31">
        <v>0</v>
      </c>
      <c r="D59" s="31">
        <v>0</v>
      </c>
      <c r="E59" s="31">
        <v>0</v>
      </c>
      <c r="F59" s="32" t="e">
        <f t="shared" si="8"/>
        <v>#DIV/0!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2" t="e">
        <f t="shared" si="9"/>
        <v>#DIV/0!</v>
      </c>
    </row>
    <row r="60" spans="1:14" s="20" customFormat="1" hidden="1" x14ac:dyDescent="0.2">
      <c r="A60" s="31">
        <v>54</v>
      </c>
      <c r="B60" s="31" t="s">
        <v>80</v>
      </c>
      <c r="C60" s="31">
        <v>0</v>
      </c>
      <c r="D60" s="31">
        <v>0</v>
      </c>
      <c r="E60" s="31">
        <v>0</v>
      </c>
      <c r="F60" s="32" t="e">
        <f t="shared" si="8"/>
        <v>#DIV/0!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2" t="e">
        <f t="shared" si="9"/>
        <v>#DIV/0!</v>
      </c>
    </row>
    <row r="61" spans="1:14" s="20" customFormat="1" hidden="1" x14ac:dyDescent="0.2">
      <c r="A61" s="77" t="s">
        <v>29</v>
      </c>
      <c r="B61" s="78"/>
      <c r="C61" s="31">
        <f>SUM(C55:C60)</f>
        <v>0</v>
      </c>
      <c r="D61" s="31">
        <f>SUM(D55:D60)</f>
        <v>0</v>
      </c>
      <c r="E61" s="31">
        <f>SUM(E55:E60)</f>
        <v>0</v>
      </c>
      <c r="F61" s="32" t="e">
        <f t="shared" si="8"/>
        <v>#DIV/0!</v>
      </c>
      <c r="G61" s="31">
        <f t="shared" ref="G61:M61" si="10">SUM(G55:G60)</f>
        <v>0</v>
      </c>
      <c r="H61" s="31">
        <f t="shared" si="10"/>
        <v>0</v>
      </c>
      <c r="I61" s="31">
        <f t="shared" si="10"/>
        <v>0</v>
      </c>
      <c r="J61" s="31">
        <f t="shared" si="10"/>
        <v>0</v>
      </c>
      <c r="K61" s="31">
        <f t="shared" si="10"/>
        <v>0</v>
      </c>
      <c r="L61" s="31">
        <f t="shared" si="10"/>
        <v>0</v>
      </c>
      <c r="M61" s="31">
        <f t="shared" si="10"/>
        <v>0</v>
      </c>
      <c r="N61" s="32" t="e">
        <f t="shared" si="9"/>
        <v>#DIV/0!</v>
      </c>
    </row>
    <row r="62" spans="1:14" s="25" customFormat="1" ht="19.5" x14ac:dyDescent="0.4">
      <c r="A62" s="53" t="s">
        <v>81</v>
      </c>
      <c r="B62" s="54" t="s">
        <v>82</v>
      </c>
      <c r="C62" s="48">
        <f>SUM(Sheet1!C21+Sheet1!C24+C14+C18+C42+C53+C61)</f>
        <v>10889805</v>
      </c>
      <c r="D62" s="48">
        <f>SUM(Sheet1!D21+Sheet1!D24+D14+D18+D42+D53+D61)</f>
        <v>5118536</v>
      </c>
      <c r="E62" s="48">
        <f>SUM(Sheet1!E21+Sheet1!E24+E14+E18+E42+E53+E61)</f>
        <v>14646314</v>
      </c>
      <c r="F62" s="49">
        <f t="shared" si="8"/>
        <v>14.05681624890124</v>
      </c>
      <c r="G62" s="48">
        <f>SUM(Sheet1!G21+Sheet1!G24+G14+G18+G42+G53+G61)</f>
        <v>1392990</v>
      </c>
      <c r="H62" s="48">
        <f>SUM(Sheet1!H21+Sheet1!H24+H14+H18+H42+H53+H61)</f>
        <v>31720763</v>
      </c>
      <c r="I62" s="48">
        <f>SUM(Sheet1!I21+Sheet1!I24+I14+I18+I42+I53+I61)</f>
        <v>1749048</v>
      </c>
      <c r="J62" s="48">
        <f>SUM(Sheet1!J21+Sheet1!J24+J14+J18+J42+J53+J61)</f>
        <v>14124071</v>
      </c>
      <c r="K62" s="48">
        <f>SUM(Sheet1!K21+Sheet1!K24+K14+K18+K42+K53+K61)</f>
        <v>8260574</v>
      </c>
      <c r="L62" s="48">
        <f>SUM(Sheet1!L21+Sheet1!L24+L14+L18+L42+L53+L61)</f>
        <v>60491144</v>
      </c>
      <c r="M62" s="48">
        <f>SUM(Sheet1!M21+Sheet1!M24+M14+M18+M42+M53+M61)</f>
        <v>104193679</v>
      </c>
      <c r="N62" s="49">
        <f t="shared" si="9"/>
        <v>58.056443136056266</v>
      </c>
    </row>
  </sheetData>
  <mergeCells count="22">
    <mergeCell ref="A62:B62"/>
    <mergeCell ref="A42:B42"/>
    <mergeCell ref="B43:N43"/>
    <mergeCell ref="A53:B53"/>
    <mergeCell ref="B54:N54"/>
    <mergeCell ref="A61:B61"/>
    <mergeCell ref="B10:N10"/>
    <mergeCell ref="A14:B14"/>
    <mergeCell ref="B15:N15"/>
    <mergeCell ref="A18:B18"/>
    <mergeCell ref="B19:N19"/>
    <mergeCell ref="A1:N1"/>
    <mergeCell ref="M7:M8"/>
    <mergeCell ref="N7:N8"/>
    <mergeCell ref="A4:N4"/>
    <mergeCell ref="A7:A8"/>
    <mergeCell ref="B7:B8"/>
    <mergeCell ref="D7:E7"/>
    <mergeCell ref="G7:H7"/>
    <mergeCell ref="I7:J7"/>
    <mergeCell ref="F7:F8"/>
    <mergeCell ref="C7:C8"/>
  </mergeCells>
  <printOptions horizontalCentered="1" verticalCentered="1"/>
  <pageMargins left="0.59055118110236227" right="0.59055118110236227" top="0.39370078740157483" bottom="0.39370078740157483" header="0.11811023622047245" footer="0.11811023622047245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Savan Manilal Patel</cp:lastModifiedBy>
  <cp:lastPrinted>2025-08-06T12:21:13Z</cp:lastPrinted>
  <dcterms:created xsi:type="dcterms:W3CDTF">2012-02-17T07:36:24Z</dcterms:created>
  <dcterms:modified xsi:type="dcterms:W3CDTF">2025-08-07T08:58:56Z</dcterms:modified>
</cp:coreProperties>
</file>